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ARXIUS MICROSITE ESTADÍSTIQUES (Marta R.)\EVOLUCIÓ\PRESSUPOST LIQUIDAT\PPGG liquidació sèrie històrica 2002_2024\"/>
    </mc:Choice>
  </mc:AlternateContent>
  <xr:revisionPtr revIDLastSave="0" documentId="13_ncr:1_{6BF47FA9-5816-4A15-B077-E1F876E267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mpte financ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2" i="1" l="1"/>
  <c r="W32" i="1"/>
  <c r="V29" i="1"/>
  <c r="V36" i="1"/>
  <c r="W20" i="1"/>
  <c r="W5" i="1"/>
  <c r="W36" i="1"/>
  <c r="W29" i="1"/>
  <c r="V20" i="1"/>
  <c r="W12" i="1"/>
  <c r="V5" i="1"/>
  <c r="V24" i="1"/>
  <c r="V39" i="1"/>
  <c r="V12" i="1"/>
  <c r="W24" i="1"/>
  <c r="W39" i="1"/>
  <c r="V28" i="1" l="1"/>
  <c r="W35" i="1"/>
  <c r="W19" i="1"/>
  <c r="W4" i="1"/>
  <c r="V35" i="1"/>
  <c r="V19" i="1"/>
  <c r="V4" i="1"/>
  <c r="W28" i="1"/>
  <c r="V3" i="1" l="1"/>
  <c r="V42" i="1" s="1"/>
  <c r="W3" i="1"/>
  <c r="W42" i="1" s="1"/>
</calcChain>
</file>

<file path=xl/sharedStrings.xml><?xml version="1.0" encoding="utf-8"?>
<sst xmlns="http://schemas.openxmlformats.org/spreadsheetml/2006/main" count="51" uniqueCount="41">
  <si>
    <t>PRINCIPALS MAGNITUTS PRESSUPOSTÀRIES</t>
  </si>
  <si>
    <t>Estructura econòmica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</si>
  <si>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</si>
  <si>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</si>
  <si>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</si>
  <si>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</si>
  <si>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</si>
  <si>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</si>
  <si>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</si>
  <si>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</si>
  <si>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</si>
  <si>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</si>
  <si>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</si>
  <si>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</si>
  <si>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</si>
  <si>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</si>
  <si>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ESTALVI(+)/DÈFICIT(-) NO FINANCER</t>
  </si>
  <si>
    <t>Estalvi(+)/dèficit(-) per operacions corrents</t>
  </si>
  <si>
    <t>Ingressos</t>
  </si>
  <si>
    <t>1.- Imposts directes</t>
  </si>
  <si>
    <t>2.- Impost indirectes</t>
  </si>
  <si>
    <t>3.- Taxer,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</si>
  <si>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</si>
  <si>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</si>
  <si>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</si>
  <si>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</si>
  <si>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</si>
  <si>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</si>
  <si>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</si>
  <si>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Estalvi(+)/dèficit(-) per opearacions de capital</t>
  </si>
  <si>
    <t>6.- Alienació d'inversions reals</t>
  </si>
  <si>
    <t>7.- Transferències de capital</t>
  </si>
  <si>
    <t>6.- Inversions reals</t>
  </si>
  <si>
    <t>VARIACIÓ D'ACTIUS</t>
  </si>
  <si>
    <t>8.- Actius financers</t>
  </si>
  <si>
    <t>VARIACIÓ DE PASSIUS</t>
  </si>
  <si>
    <t>9.- Passius financers</t>
  </si>
  <si>
    <t>Estalvi(+)/dèficit(-) pressupostari</t>
  </si>
  <si>
    <t>SECTOR PÚBLIC ADMINISTRATIU CONSOLIDAT</t>
  </si>
  <si>
    <t>2016</t>
  </si>
  <si>
    <t>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</si>
</sst>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3" borderId="3" xfId="0" applyFont="1" applyFill="1" applyBorder="1" applyAlignment="1">
      <alignment horizontal="right"/>
    </xf>
    <xf numFmtId="0" fontId="1" fillId="3" borderId="3" xfId="0" quotePrefix="1" applyFont="1" applyFill="1" applyBorder="1" applyAlignment="1">
      <alignment horizontal="right"/>
    </xf>
    <xf numFmtId="0" fontId="3" fillId="4" borderId="4" xfId="0" applyFont="1" applyFill="1" applyBorder="1" applyAlignment="1">
      <alignment horizontal="left"/>
    </xf>
    <xf numFmtId="4" fontId="3" fillId="4" borderId="4" xfId="0" applyNumberFormat="1" applyFont="1" applyFill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0" borderId="0" xfId="0" applyFont="1" applyAlignment="1">
      <alignment horizontal="left" indent="2"/>
    </xf>
    <xf numFmtId="4" fontId="2" fillId="0" borderId="0" xfId="0" applyNumberFormat="1" applyFont="1"/>
    <xf numFmtId="0" fontId="3" fillId="4" borderId="6" xfId="0" applyFont="1" applyFill="1" applyBorder="1" applyAlignment="1">
      <alignment horizontal="left"/>
    </xf>
    <xf numFmtId="4" fontId="3" fillId="4" borderId="6" xfId="0" applyNumberFormat="1" applyFont="1" applyFill="1" applyBorder="1"/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5"/>
  <sheetViews>
    <sheetView showZeros="0" tabSelected="1" workbookViewId="0">
      <selection activeCell="G15" sqref="G15"/>
    </sheetView>
  </sheetViews>
  <sheetFormatPr baseColWidth="10" defaultRowHeight="11.25" x14ac:dyDescent="0.2"/>
  <cols>
    <col min="1" max="1" width="40.7109375" style="1" customWidth="1"/>
    <col min="2" max="9" width="13" style="1" customWidth="1"/>
    <col min="10" max="11" width="13.42578125" style="1" customWidth="1"/>
    <col min="12" max="18" width="13" style="1" customWidth="1"/>
    <col min="19" max="20" width="13" style="1" bestFit="1" customWidth="1"/>
    <col min="21" max="23" width="13" style="1" customWidth="1"/>
    <col min="24" max="24" width="13" style="1" bestFit="1" customWidth="1"/>
    <col min="25" max="16384" width="11.42578125" style="1"/>
  </cols>
  <sheetData>
    <row r="1" spans="1:24" ht="15.75" customHeight="1" thickBot="1" x14ac:dyDescent="0.25">
      <c r="A1" s="17" t="s">
        <v>0</v>
      </c>
      <c r="B1" s="18" t="s">
        <v>38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</row>
    <row r="2" spans="1:24" ht="12" thickBot="1" x14ac:dyDescent="0.25">
      <c r="A2" s="16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39</v>
      </c>
      <c r="Q2" s="2" t="s">
        <v>40</v>
      </c>
      <c r="R2" s="2">
        <v>2018</v>
      </c>
      <c r="S2" s="2">
        <v>2019</v>
      </c>
      <c r="T2" s="2">
        <v>2020</v>
      </c>
      <c r="U2" s="2">
        <v>2021</v>
      </c>
      <c r="V2" s="2">
        <v>2022</v>
      </c>
      <c r="W2" s="2">
        <v>2023</v>
      </c>
      <c r="X2" s="2">
        <v>2024</v>
      </c>
    </row>
    <row r="3" spans="1:24" x14ac:dyDescent="0.2">
      <c r="A3" s="4" t="s">
        <v>16</v>
      </c>
      <c r="B3" s="5">
        <v>-110192108.75000024</v>
      </c>
      <c r="C3" s="5">
        <v>-34600392.229999721</v>
      </c>
      <c r="D3" s="5">
        <v>289667078.95000005</v>
      </c>
      <c r="E3" s="5">
        <v>-251057068.66000009</v>
      </c>
      <c r="F3" s="5">
        <v>23158032.0400002</v>
      </c>
      <c r="G3" s="5">
        <v>-268031885.53999996</v>
      </c>
      <c r="H3" s="5">
        <v>-711115791.5099988</v>
      </c>
      <c r="I3" s="5">
        <v>-732371913.49999988</v>
      </c>
      <c r="J3" s="5">
        <v>-944881683.99999976</v>
      </c>
      <c r="K3" s="5">
        <v>-748561434.41000044</v>
      </c>
      <c r="L3" s="5">
        <v>-933573933.89999986</v>
      </c>
      <c r="M3" s="5">
        <v>-364786278.91999996</v>
      </c>
      <c r="N3" s="5">
        <v>-441308900.53000063</v>
      </c>
      <c r="O3" s="5">
        <v>-462700960.70000058</v>
      </c>
      <c r="P3" s="5">
        <v>-271222542.38000047</v>
      </c>
      <c r="Q3" s="5">
        <v>-237708668.68999994</v>
      </c>
      <c r="R3" s="5">
        <v>-211495677.37999845</v>
      </c>
      <c r="S3" s="5">
        <v>-364496744.08000183</v>
      </c>
      <c r="T3" s="5">
        <v>-88834636.759999633</v>
      </c>
      <c r="U3" s="5">
        <v>452106548.70000052</v>
      </c>
      <c r="V3" s="5">
        <f t="shared" ref="V3:W3" si="0">V4+V19</f>
        <v>274286145.74999845</v>
      </c>
      <c r="W3" s="5">
        <f t="shared" si="0"/>
        <v>41017100.290000737</v>
      </c>
      <c r="X3" s="5">
        <v>17686404.109999895</v>
      </c>
    </row>
    <row r="4" spans="1:24" x14ac:dyDescent="0.2">
      <c r="A4" s="6" t="s">
        <v>17</v>
      </c>
      <c r="B4" s="7">
        <v>297585111.54999971</v>
      </c>
      <c r="C4" s="7">
        <v>341470552.75000024</v>
      </c>
      <c r="D4" s="7">
        <v>754949112.26999998</v>
      </c>
      <c r="E4" s="7">
        <v>324707134.75</v>
      </c>
      <c r="F4" s="7">
        <v>489781821.05000019</v>
      </c>
      <c r="G4" s="7">
        <v>314943945.19000006</v>
      </c>
      <c r="H4" s="7">
        <v>-88077870.449998856</v>
      </c>
      <c r="I4" s="7">
        <v>-118986969.80999994</v>
      </c>
      <c r="J4" s="7">
        <v>-422410488.48999977</v>
      </c>
      <c r="K4" s="7">
        <v>-432675734.90000057</v>
      </c>
      <c r="L4" s="7">
        <v>-589682632.63999987</v>
      </c>
      <c r="M4" s="7">
        <v>13617621.519999981</v>
      </c>
      <c r="N4" s="7">
        <v>-142978771.55000067</v>
      </c>
      <c r="O4" s="7">
        <v>-46400771.86000061</v>
      </c>
      <c r="P4" s="7">
        <v>162027623.93999958</v>
      </c>
      <c r="Q4" s="7">
        <v>321771196.57999992</v>
      </c>
      <c r="R4" s="7">
        <v>446668716.21000147</v>
      </c>
      <c r="S4" s="7">
        <v>188188323.10999823</v>
      </c>
      <c r="T4" s="7">
        <v>432230624.5800004</v>
      </c>
      <c r="U4" s="7">
        <v>796246230.27000046</v>
      </c>
      <c r="V4" s="7">
        <f t="shared" ref="V4:W4" si="1">V5-V12</f>
        <v>191898104.21999836</v>
      </c>
      <c r="W4" s="7">
        <f t="shared" si="1"/>
        <v>439909586.49000072</v>
      </c>
      <c r="X4" s="7">
        <v>560335735.40999985</v>
      </c>
    </row>
    <row r="5" spans="1:24" x14ac:dyDescent="0.2">
      <c r="A5" s="8" t="s">
        <v>18</v>
      </c>
      <c r="B5" s="9">
        <v>1376372512.0399997</v>
      </c>
      <c r="C5" s="9">
        <v>1880782296.6300004</v>
      </c>
      <c r="D5" s="9">
        <v>2504812482.6199999</v>
      </c>
      <c r="E5" s="9">
        <v>2295979741.3299999</v>
      </c>
      <c r="F5" s="9">
        <v>2661476170.7399998</v>
      </c>
      <c r="G5" s="9">
        <v>2754663541.0900002</v>
      </c>
      <c r="H5" s="9">
        <v>2585231038.4400005</v>
      </c>
      <c r="I5" s="9">
        <v>2752368319.98</v>
      </c>
      <c r="J5" s="9">
        <v>2522486062.0899997</v>
      </c>
      <c r="K5" s="9">
        <v>2212748590.9900002</v>
      </c>
      <c r="L5" s="9">
        <v>2601567906.6800003</v>
      </c>
      <c r="M5" s="9">
        <v>2700632396.9200001</v>
      </c>
      <c r="N5" s="9">
        <v>2698757518.0499997</v>
      </c>
      <c r="O5" s="9">
        <v>2973056697.8299994</v>
      </c>
      <c r="P5" s="9">
        <v>3263063250.7199993</v>
      </c>
      <c r="Q5" s="9">
        <v>3618258930.6900001</v>
      </c>
      <c r="R5" s="9">
        <v>3916356745.2399988</v>
      </c>
      <c r="S5" s="9">
        <v>3963645341.5999994</v>
      </c>
      <c r="T5" s="9">
        <v>4493451315.3000002</v>
      </c>
      <c r="U5" s="9">
        <v>5705196911.5600004</v>
      </c>
      <c r="V5" s="9">
        <f t="shared" ref="V5:W5" si="2">SUM(V6:V10)</f>
        <v>4622494592.2399988</v>
      </c>
      <c r="W5" s="9">
        <f t="shared" si="2"/>
        <v>5268373407.5500002</v>
      </c>
      <c r="X5" s="9">
        <v>5881983939.2800007</v>
      </c>
    </row>
    <row r="6" spans="1:24" x14ac:dyDescent="0.2">
      <c r="A6" s="10" t="s">
        <v>19</v>
      </c>
      <c r="B6" s="11">
        <v>95537384.519999996</v>
      </c>
      <c r="C6" s="11">
        <v>422680074.80999994</v>
      </c>
      <c r="D6" s="11">
        <v>518119376.81999999</v>
      </c>
      <c r="E6" s="11">
        <v>558588375.76999998</v>
      </c>
      <c r="F6" s="11">
        <v>627517355.74000001</v>
      </c>
      <c r="G6" s="11">
        <v>700325614.12</v>
      </c>
      <c r="H6" s="11">
        <v>778907032.12</v>
      </c>
      <c r="I6" s="11">
        <v>841995318.51000011</v>
      </c>
      <c r="J6" s="11">
        <v>717346678.95000005</v>
      </c>
      <c r="K6" s="11">
        <v>845473704.18999994</v>
      </c>
      <c r="L6" s="11">
        <v>1095649716.5699999</v>
      </c>
      <c r="M6" s="11">
        <v>837025477.25</v>
      </c>
      <c r="N6" s="11">
        <v>892057021.51999998</v>
      </c>
      <c r="O6" s="11">
        <v>1003504076.16</v>
      </c>
      <c r="P6" s="11">
        <v>1114020091.23</v>
      </c>
      <c r="Q6" s="11">
        <v>1278420136.73</v>
      </c>
      <c r="R6" s="11">
        <v>1431118443.9400001</v>
      </c>
      <c r="S6" s="11">
        <v>1570359781.3</v>
      </c>
      <c r="T6" s="11">
        <v>1797095208.9000001</v>
      </c>
      <c r="U6" s="11">
        <v>1740265654.97</v>
      </c>
      <c r="V6" s="11">
        <v>1479685640.05</v>
      </c>
      <c r="W6" s="11">
        <v>1727771963.01</v>
      </c>
      <c r="X6" s="11">
        <v>2293834997.1799998</v>
      </c>
    </row>
    <row r="7" spans="1:24" x14ac:dyDescent="0.2">
      <c r="A7" s="10" t="s">
        <v>20</v>
      </c>
      <c r="B7" s="11">
        <v>294136082.06</v>
      </c>
      <c r="C7" s="11">
        <v>1416991985.1100001</v>
      </c>
      <c r="D7" s="11">
        <v>1424696902.6199999</v>
      </c>
      <c r="E7" s="11">
        <v>1745393094.53</v>
      </c>
      <c r="F7" s="11">
        <v>1972472843.5799999</v>
      </c>
      <c r="G7" s="11">
        <v>2005759037.76</v>
      </c>
      <c r="H7" s="11">
        <v>1774439677.8900001</v>
      </c>
      <c r="I7" s="11">
        <v>1448088735.74</v>
      </c>
      <c r="J7" s="11">
        <v>1190368892.9200001</v>
      </c>
      <c r="K7" s="11">
        <v>1568524170.9600003</v>
      </c>
      <c r="L7" s="11">
        <v>2227539891.6399999</v>
      </c>
      <c r="M7" s="11">
        <v>1784791683.8800001</v>
      </c>
      <c r="N7" s="11">
        <v>1971450065.3800001</v>
      </c>
      <c r="O7" s="11">
        <v>1947172360.29</v>
      </c>
      <c r="P7" s="11">
        <v>2048566429.0299997</v>
      </c>
      <c r="Q7" s="11">
        <v>2315385257.9299998</v>
      </c>
      <c r="R7" s="11">
        <v>2708111759.0999994</v>
      </c>
      <c r="S7" s="11">
        <v>2652943130.0999999</v>
      </c>
      <c r="T7" s="11">
        <v>2529547229.04</v>
      </c>
      <c r="U7" s="11">
        <v>2822984467.2399998</v>
      </c>
      <c r="V7" s="11">
        <v>2841642752.1399999</v>
      </c>
      <c r="W7" s="11">
        <v>3178957198.8699999</v>
      </c>
      <c r="X7" s="11">
        <v>3422121871.5</v>
      </c>
    </row>
    <row r="8" spans="1:24" x14ac:dyDescent="0.2">
      <c r="A8" s="10" t="s">
        <v>21</v>
      </c>
      <c r="B8" s="11">
        <v>90283523.969999999</v>
      </c>
      <c r="C8" s="11">
        <v>94017220.650000006</v>
      </c>
      <c r="D8" s="11">
        <v>93796904.479999989</v>
      </c>
      <c r="E8" s="11">
        <v>104638928.66</v>
      </c>
      <c r="F8" s="11">
        <v>104806464.92</v>
      </c>
      <c r="G8" s="11">
        <v>107704912.43000001</v>
      </c>
      <c r="H8" s="11">
        <v>99329772.359999985</v>
      </c>
      <c r="I8" s="11">
        <v>98831113.939999998</v>
      </c>
      <c r="J8" s="11">
        <v>135070054.06999999</v>
      </c>
      <c r="K8" s="11">
        <v>91699844.899999991</v>
      </c>
      <c r="L8" s="11">
        <v>96100691.280000001</v>
      </c>
      <c r="M8" s="11">
        <v>106645257.52000001</v>
      </c>
      <c r="N8" s="11">
        <v>100142417.59999999</v>
      </c>
      <c r="O8" s="11">
        <v>87918734.450000003</v>
      </c>
      <c r="P8" s="11">
        <v>98651528.060000002</v>
      </c>
      <c r="Q8" s="11">
        <v>107324273.05000001</v>
      </c>
      <c r="R8" s="11">
        <v>110443317.58</v>
      </c>
      <c r="S8" s="11">
        <v>121336862.87</v>
      </c>
      <c r="T8" s="11">
        <v>115263886.42</v>
      </c>
      <c r="U8" s="11">
        <v>131145117.52</v>
      </c>
      <c r="V8" s="11">
        <v>145302688.72999999</v>
      </c>
      <c r="W8" s="11">
        <v>169921660.69</v>
      </c>
      <c r="X8" s="11">
        <v>155697546.02000001</v>
      </c>
    </row>
    <row r="9" spans="1:24" x14ac:dyDescent="0.2">
      <c r="A9" s="10" t="s">
        <v>22</v>
      </c>
      <c r="B9" s="11">
        <v>893574268.70999992</v>
      </c>
      <c r="C9" s="11">
        <v>-55522803.07</v>
      </c>
      <c r="D9" s="11">
        <v>466360058.37999994</v>
      </c>
      <c r="E9" s="11">
        <v>-114106465.84999996</v>
      </c>
      <c r="F9" s="11">
        <v>-46368925.829999998</v>
      </c>
      <c r="G9" s="11">
        <v>-63097754.160000004</v>
      </c>
      <c r="H9" s="11">
        <v>-69886085.850000039</v>
      </c>
      <c r="I9" s="11">
        <v>362672152.5999999</v>
      </c>
      <c r="J9" s="11">
        <v>479303616.23999995</v>
      </c>
      <c r="K9" s="11">
        <v>-293347469.70999992</v>
      </c>
      <c r="L9" s="11">
        <v>-818076822.73000026</v>
      </c>
      <c r="M9" s="11">
        <v>-31679669.100000035</v>
      </c>
      <c r="N9" s="11">
        <v>-273368165.99000007</v>
      </c>
      <c r="O9" s="11">
        <v>-69891053.150000006</v>
      </c>
      <c r="P9" s="11">
        <v>-2443010.590000004</v>
      </c>
      <c r="Q9" s="11">
        <v>-87316991.950000003</v>
      </c>
      <c r="R9" s="11">
        <v>-338371406.2099998</v>
      </c>
      <c r="S9" s="11">
        <v>-385389555.85000002</v>
      </c>
      <c r="T9" s="11">
        <v>47902608.25</v>
      </c>
      <c r="U9" s="11">
        <v>1007136344.28</v>
      </c>
      <c r="V9" s="11">
        <v>152224050.19</v>
      </c>
      <c r="W9" s="11">
        <v>165350106.38</v>
      </c>
      <c r="X9" s="11">
        <v>-16489076.630000081</v>
      </c>
    </row>
    <row r="10" spans="1:24" x14ac:dyDescent="0.2">
      <c r="A10" s="10" t="s">
        <v>23</v>
      </c>
      <c r="B10" s="11">
        <v>2841252.78</v>
      </c>
      <c r="C10" s="11">
        <v>2615819.13</v>
      </c>
      <c r="D10" s="11">
        <v>1839240.3199999998</v>
      </c>
      <c r="E10" s="11">
        <v>1465808.22</v>
      </c>
      <c r="F10" s="11">
        <v>3048432.33</v>
      </c>
      <c r="G10" s="11">
        <v>3971730.9399999995</v>
      </c>
      <c r="H10" s="11">
        <v>2440641.9200000004</v>
      </c>
      <c r="I10" s="11">
        <v>780999.19</v>
      </c>
      <c r="J10" s="11">
        <v>396819.91000000003</v>
      </c>
      <c r="K10" s="11">
        <v>398340.65</v>
      </c>
      <c r="L10" s="11">
        <v>354429.92</v>
      </c>
      <c r="M10" s="11">
        <v>3849647.37</v>
      </c>
      <c r="N10" s="11">
        <v>8476179.540000001</v>
      </c>
      <c r="O10" s="11">
        <v>4352580.0799999991</v>
      </c>
      <c r="P10" s="11">
        <v>4268212.99</v>
      </c>
      <c r="Q10" s="11">
        <v>4446254.93</v>
      </c>
      <c r="R10" s="11">
        <v>5054630.83</v>
      </c>
      <c r="S10" s="11">
        <v>4395123.18</v>
      </c>
      <c r="T10" s="11">
        <v>3642382.69</v>
      </c>
      <c r="U10" s="11">
        <v>3665327.55</v>
      </c>
      <c r="V10" s="11">
        <v>3639461.13</v>
      </c>
      <c r="W10" s="11">
        <v>26372478.600000001</v>
      </c>
      <c r="X10" s="11">
        <v>26818601.210000001</v>
      </c>
    </row>
    <row r="11" spans="1:24" hidden="1" x14ac:dyDescent="0.2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 x14ac:dyDescent="0.2">
      <c r="A12" s="8" t="s">
        <v>24</v>
      </c>
      <c r="B12" s="9">
        <v>1078787400.49</v>
      </c>
      <c r="C12" s="9">
        <v>1539311743.8800001</v>
      </c>
      <c r="D12" s="9">
        <v>1749863370.3499999</v>
      </c>
      <c r="E12" s="9">
        <v>1971272606.5799999</v>
      </c>
      <c r="F12" s="9">
        <v>2171694349.6899996</v>
      </c>
      <c r="G12" s="9">
        <v>2439719595.9000001</v>
      </c>
      <c r="H12" s="9">
        <v>2673308908.8899994</v>
      </c>
      <c r="I12" s="9">
        <v>2871355289.79</v>
      </c>
      <c r="J12" s="9">
        <v>2944896550.5799994</v>
      </c>
      <c r="K12" s="9">
        <v>2645424325.8900008</v>
      </c>
      <c r="L12" s="9">
        <v>3191250539.3200002</v>
      </c>
      <c r="M12" s="9">
        <v>2687014775.4000001</v>
      </c>
      <c r="N12" s="9">
        <v>2841736289.6000004</v>
      </c>
      <c r="O12" s="9">
        <v>3019457469.6900001</v>
      </c>
      <c r="P12" s="9">
        <v>3101035626.7799997</v>
      </c>
      <c r="Q12" s="9">
        <v>3296487734.1100001</v>
      </c>
      <c r="R12" s="9">
        <v>3469688029.0299973</v>
      </c>
      <c r="S12" s="9">
        <v>3775457018.4900012</v>
      </c>
      <c r="T12" s="9">
        <v>4061220690.7199998</v>
      </c>
      <c r="U12" s="9">
        <v>4908950681.29</v>
      </c>
      <c r="V12" s="9">
        <f t="shared" ref="V12:W12" si="3">SUM(V13:V16)</f>
        <v>4430596488.0200005</v>
      </c>
      <c r="W12" s="9">
        <f t="shared" si="3"/>
        <v>4828463821.0599995</v>
      </c>
      <c r="X12" s="9">
        <v>5321648203.8700008</v>
      </c>
    </row>
    <row r="13" spans="1:24" x14ac:dyDescent="0.2">
      <c r="A13" s="10" t="s">
        <v>25</v>
      </c>
      <c r="B13" s="11">
        <v>521732152.25999999</v>
      </c>
      <c r="C13" s="11">
        <v>736552223.00000012</v>
      </c>
      <c r="D13" s="11">
        <v>807786389.28999996</v>
      </c>
      <c r="E13" s="11">
        <v>853840546.89999998</v>
      </c>
      <c r="F13" s="11">
        <v>913784953.78999984</v>
      </c>
      <c r="G13" s="11">
        <v>1003616978.89</v>
      </c>
      <c r="H13" s="11">
        <v>1103792351.1399999</v>
      </c>
      <c r="I13" s="11">
        <v>1181784208.01</v>
      </c>
      <c r="J13" s="11">
        <v>1149238617.1099994</v>
      </c>
      <c r="K13" s="11">
        <v>1107591289.0700004</v>
      </c>
      <c r="L13" s="11">
        <v>1014980695.9700003</v>
      </c>
      <c r="M13" s="11">
        <v>1206957619.73</v>
      </c>
      <c r="N13" s="11">
        <v>1240598602.0900002</v>
      </c>
      <c r="O13" s="11">
        <v>1307043655.5599999</v>
      </c>
      <c r="P13" s="11">
        <v>1353855706.47</v>
      </c>
      <c r="Q13" s="11">
        <v>1440288537.45</v>
      </c>
      <c r="R13" s="11">
        <v>1519277957.2799978</v>
      </c>
      <c r="S13" s="11">
        <v>1611798351.0999999</v>
      </c>
      <c r="T13" s="11">
        <v>1696568859.3299999</v>
      </c>
      <c r="U13" s="11">
        <v>1786035495.71</v>
      </c>
      <c r="V13" s="11">
        <v>1870772895.6300001</v>
      </c>
      <c r="W13" s="11">
        <v>1993213016.55</v>
      </c>
      <c r="X13" s="11">
        <v>2152719012.4300003</v>
      </c>
    </row>
    <row r="14" spans="1:24" x14ac:dyDescent="0.2">
      <c r="A14" s="10" t="s">
        <v>26</v>
      </c>
      <c r="B14" s="11">
        <v>161325562.34999999</v>
      </c>
      <c r="C14" s="11">
        <v>306400871.06999999</v>
      </c>
      <c r="D14" s="11">
        <v>343059005.12</v>
      </c>
      <c r="E14" s="11">
        <v>436328340.25</v>
      </c>
      <c r="F14" s="11">
        <v>477085540.90000004</v>
      </c>
      <c r="G14" s="11">
        <v>550476433.64999986</v>
      </c>
      <c r="H14" s="11">
        <v>600777078.19999993</v>
      </c>
      <c r="I14" s="11">
        <v>616578253.30999994</v>
      </c>
      <c r="J14" s="11">
        <v>661973281.24000013</v>
      </c>
      <c r="K14" s="11">
        <v>543618548.83000004</v>
      </c>
      <c r="L14" s="11">
        <v>887475297.70999992</v>
      </c>
      <c r="M14" s="11">
        <v>449841645.55000013</v>
      </c>
      <c r="N14" s="11">
        <v>493351637.90999991</v>
      </c>
      <c r="O14" s="11">
        <v>605240978.54999995</v>
      </c>
      <c r="P14" s="11">
        <v>620577613.0799998</v>
      </c>
      <c r="Q14" s="11">
        <v>619607860.16000009</v>
      </c>
      <c r="R14" s="11">
        <v>613084609.80999959</v>
      </c>
      <c r="S14" s="11">
        <v>739284170.59000099</v>
      </c>
      <c r="T14" s="11">
        <v>851774075.42999995</v>
      </c>
      <c r="U14" s="11">
        <v>798640914.55999994</v>
      </c>
      <c r="V14" s="11">
        <v>885670582.71000004</v>
      </c>
      <c r="W14" s="11">
        <v>923406710.50999999</v>
      </c>
      <c r="X14" s="11">
        <v>1062094229.2</v>
      </c>
    </row>
    <row r="15" spans="1:24" x14ac:dyDescent="0.2">
      <c r="A15" s="10" t="s">
        <v>27</v>
      </c>
      <c r="B15" s="11">
        <v>20522172.400000002</v>
      </c>
      <c r="C15" s="11">
        <v>24233243.370000001</v>
      </c>
      <c r="D15" s="11">
        <v>26900580.280000001</v>
      </c>
      <c r="E15" s="11">
        <v>32444973.330000002</v>
      </c>
      <c r="F15" s="11">
        <v>44981258.829999998</v>
      </c>
      <c r="G15" s="11">
        <v>49063696.639999993</v>
      </c>
      <c r="H15" s="11">
        <v>70669339.579999998</v>
      </c>
      <c r="I15" s="11">
        <v>75724312.87999998</v>
      </c>
      <c r="J15" s="11">
        <v>83496521.350000009</v>
      </c>
      <c r="K15" s="11">
        <v>122591901.64</v>
      </c>
      <c r="L15" s="11">
        <v>232042323.82999998</v>
      </c>
      <c r="M15" s="11">
        <v>233585012.30999994</v>
      </c>
      <c r="N15" s="11">
        <v>236639809.41000003</v>
      </c>
      <c r="O15" s="11">
        <v>150196780.60000002</v>
      </c>
      <c r="P15" s="11">
        <v>108950765.03999999</v>
      </c>
      <c r="Q15" s="11">
        <v>111583959.8</v>
      </c>
      <c r="R15" s="11">
        <v>131315632.41</v>
      </c>
      <c r="S15" s="11">
        <v>126329175.11</v>
      </c>
      <c r="T15" s="11">
        <v>108382050.38</v>
      </c>
      <c r="U15" s="11">
        <v>58354319.75</v>
      </c>
      <c r="V15" s="11">
        <v>49918422.609999999</v>
      </c>
      <c r="W15" s="11">
        <v>66864986.829999998</v>
      </c>
      <c r="X15" s="11">
        <v>145607881.95999998</v>
      </c>
    </row>
    <row r="16" spans="1:24" x14ac:dyDescent="0.2">
      <c r="A16" s="10" t="s">
        <v>22</v>
      </c>
      <c r="B16" s="11">
        <v>375207513.48000002</v>
      </c>
      <c r="C16" s="11">
        <v>472125406.44</v>
      </c>
      <c r="D16" s="11">
        <v>572117395.65999997</v>
      </c>
      <c r="E16" s="11">
        <v>648658746.0999999</v>
      </c>
      <c r="F16" s="11">
        <v>735842596.16999984</v>
      </c>
      <c r="G16" s="11">
        <v>836562486.72000003</v>
      </c>
      <c r="H16" s="11">
        <v>898070139.96999991</v>
      </c>
      <c r="I16" s="11">
        <v>997268515.59000003</v>
      </c>
      <c r="J16" s="11">
        <v>1050188130.88</v>
      </c>
      <c r="K16" s="11">
        <v>871622586.35000002</v>
      </c>
      <c r="L16" s="11">
        <v>1056752221.8099999</v>
      </c>
      <c r="M16" s="11">
        <v>796630497.81000006</v>
      </c>
      <c r="N16" s="11">
        <v>871146240.19000006</v>
      </c>
      <c r="O16" s="11">
        <v>956976054.98000002</v>
      </c>
      <c r="P16" s="11">
        <v>1017651542.1900001</v>
      </c>
      <c r="Q16" s="11">
        <v>1125007376.6999998</v>
      </c>
      <c r="R16" s="11">
        <v>1206009829.5300007</v>
      </c>
      <c r="S16" s="11">
        <v>1298045321.6900001</v>
      </c>
      <c r="T16" s="11">
        <v>1404495705.5799999</v>
      </c>
      <c r="U16" s="11">
        <v>2265919951.27</v>
      </c>
      <c r="V16" s="11">
        <v>1624234587.0699999</v>
      </c>
      <c r="W16" s="11">
        <v>1844979107.1700001</v>
      </c>
      <c r="X16" s="11">
        <v>1961227080.2800002</v>
      </c>
    </row>
    <row r="17" spans="1:24" x14ac:dyDescent="0.2">
      <c r="A17" s="10" t="s">
        <v>28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/>
      <c r="S17" s="11"/>
      <c r="T17" s="11"/>
      <c r="U17" s="11">
        <v>0</v>
      </c>
      <c r="V17" s="11"/>
      <c r="W17" s="11"/>
      <c r="X17" s="11">
        <v>0</v>
      </c>
    </row>
    <row r="18" spans="1:24" hidden="1" x14ac:dyDescent="0.2"/>
    <row r="19" spans="1:24" x14ac:dyDescent="0.2">
      <c r="A19" s="6" t="s">
        <v>29</v>
      </c>
      <c r="B19" s="7">
        <v>-407777220.29999995</v>
      </c>
      <c r="C19" s="7">
        <v>-376070944.97999996</v>
      </c>
      <c r="D19" s="7">
        <v>-465282033.31999993</v>
      </c>
      <c r="E19" s="7">
        <v>-575764203.41000009</v>
      </c>
      <c r="F19" s="7">
        <v>-466623789.00999999</v>
      </c>
      <c r="G19" s="7">
        <v>-582975830.73000002</v>
      </c>
      <c r="H19" s="7">
        <v>-623037921.05999994</v>
      </c>
      <c r="I19" s="7">
        <v>-613384943.68999994</v>
      </c>
      <c r="J19" s="7">
        <v>-522471195.50999999</v>
      </c>
      <c r="K19" s="7">
        <v>-315885699.50999987</v>
      </c>
      <c r="L19" s="7">
        <v>-343891301.26000005</v>
      </c>
      <c r="M19" s="7">
        <v>-378403900.43999994</v>
      </c>
      <c r="N19" s="7">
        <v>-298330128.97999996</v>
      </c>
      <c r="O19" s="7">
        <v>-416300188.83999997</v>
      </c>
      <c r="P19" s="7">
        <v>-433250166.32000005</v>
      </c>
      <c r="Q19" s="7">
        <v>-559479865.26999986</v>
      </c>
      <c r="R19" s="7">
        <v>-658164393.58999991</v>
      </c>
      <c r="S19" s="7">
        <v>-552685067.19000006</v>
      </c>
      <c r="T19" s="7">
        <v>-521065261.34000003</v>
      </c>
      <c r="U19" s="7">
        <v>-344139681.56999993</v>
      </c>
      <c r="V19" s="7">
        <f t="shared" ref="V19:W19" si="4">V20-V24</f>
        <v>82388041.530000091</v>
      </c>
      <c r="W19" s="7">
        <f t="shared" si="4"/>
        <v>-398892486.19999999</v>
      </c>
      <c r="X19" s="7">
        <v>-542649331.29999995</v>
      </c>
    </row>
    <row r="20" spans="1:24" x14ac:dyDescent="0.2">
      <c r="A20" s="8" t="s">
        <v>18</v>
      </c>
      <c r="B20" s="9">
        <v>50241759.499999993</v>
      </c>
      <c r="C20" s="9">
        <v>61961171.54999999</v>
      </c>
      <c r="D20" s="9">
        <v>64813905.160000004</v>
      </c>
      <c r="E20" s="9">
        <v>63712650.800000004</v>
      </c>
      <c r="F20" s="9">
        <v>46568304.580000013</v>
      </c>
      <c r="G20" s="9">
        <v>42351294</v>
      </c>
      <c r="H20" s="9">
        <v>59985065.310000002</v>
      </c>
      <c r="I20" s="9">
        <v>167210100.08000001</v>
      </c>
      <c r="J20" s="9">
        <v>145165598.90000001</v>
      </c>
      <c r="K20" s="9">
        <v>164607411.16999999</v>
      </c>
      <c r="L20" s="9">
        <v>44237727.670000002</v>
      </c>
      <c r="M20" s="9">
        <v>41513382.210000008</v>
      </c>
      <c r="N20" s="9">
        <v>100938434.56</v>
      </c>
      <c r="O20" s="9">
        <v>18955788.039999999</v>
      </c>
      <c r="P20" s="9">
        <v>14027769.260000002</v>
      </c>
      <c r="Q20" s="9">
        <v>21078480.409999996</v>
      </c>
      <c r="R20" s="9">
        <v>3770273.9900000021</v>
      </c>
      <c r="S20" s="9">
        <v>64272761.760000005</v>
      </c>
      <c r="T20" s="9">
        <v>53612030.380000003</v>
      </c>
      <c r="U20" s="9">
        <v>225964539.36000001</v>
      </c>
      <c r="V20" s="9">
        <f t="shared" ref="V20:W20" si="5">SUM(V21:V22)</f>
        <v>680694216.87</v>
      </c>
      <c r="W20" s="9">
        <f t="shared" si="5"/>
        <v>410554997.44999999</v>
      </c>
      <c r="X20" s="9">
        <v>326480049.06999999</v>
      </c>
    </row>
    <row r="21" spans="1:24" x14ac:dyDescent="0.2">
      <c r="A21" s="10" t="s">
        <v>30</v>
      </c>
      <c r="B21" s="11">
        <v>64936.44</v>
      </c>
      <c r="C21" s="11">
        <v>107999.54</v>
      </c>
      <c r="D21" s="11">
        <v>171476.05</v>
      </c>
      <c r="E21" s="11">
        <v>948811.58000000007</v>
      </c>
      <c r="F21" s="11">
        <v>1967606.74</v>
      </c>
      <c r="G21" s="11">
        <v>120973.92</v>
      </c>
      <c r="H21" s="11">
        <v>15000</v>
      </c>
      <c r="I21" s="11">
        <v>6943.61</v>
      </c>
      <c r="J21" s="11">
        <v>10001119.449999999</v>
      </c>
      <c r="K21" s="11">
        <v>8896.2100000000009</v>
      </c>
      <c r="L21" s="11">
        <v>1644555</v>
      </c>
      <c r="M21" s="11">
        <v>721663.07000000007</v>
      </c>
      <c r="N21" s="11">
        <v>2156221.31</v>
      </c>
      <c r="O21" s="11">
        <v>1472432.0899999999</v>
      </c>
      <c r="P21" s="11">
        <v>201442.31</v>
      </c>
      <c r="Q21" s="11">
        <v>23358180.689999998</v>
      </c>
      <c r="R21" s="11">
        <v>3023240.69</v>
      </c>
      <c r="S21" s="11">
        <v>4849951.59</v>
      </c>
      <c r="T21" s="11">
        <v>181085.04</v>
      </c>
      <c r="U21" s="11">
        <v>229753.89</v>
      </c>
      <c r="V21" s="11">
        <v>506972.9</v>
      </c>
      <c r="W21" s="11">
        <v>11050451.51</v>
      </c>
      <c r="X21" s="11">
        <v>2515457.13</v>
      </c>
    </row>
    <row r="22" spans="1:24" x14ac:dyDescent="0.2">
      <c r="A22" s="10" t="s">
        <v>31</v>
      </c>
      <c r="B22" s="11">
        <v>50176823.059999995</v>
      </c>
      <c r="C22" s="11">
        <v>61853172.00999999</v>
      </c>
      <c r="D22" s="11">
        <v>64642429.110000007</v>
      </c>
      <c r="E22" s="11">
        <v>62763839.220000006</v>
      </c>
      <c r="F22" s="11">
        <v>44600697.840000011</v>
      </c>
      <c r="G22" s="11">
        <v>42230320.079999998</v>
      </c>
      <c r="H22" s="11">
        <v>59970065.310000002</v>
      </c>
      <c r="I22" s="11">
        <v>167203156.47</v>
      </c>
      <c r="J22" s="11">
        <v>135164479.45000002</v>
      </c>
      <c r="K22" s="11">
        <v>164598514.95999998</v>
      </c>
      <c r="L22" s="11">
        <v>42593172.670000002</v>
      </c>
      <c r="M22" s="11">
        <v>40791719.140000008</v>
      </c>
      <c r="N22" s="11">
        <v>98782213.25</v>
      </c>
      <c r="O22" s="11">
        <v>17483355.949999999</v>
      </c>
      <c r="P22" s="11">
        <v>13826326.950000001</v>
      </c>
      <c r="Q22" s="11">
        <v>-2279700.2799999998</v>
      </c>
      <c r="R22" s="11">
        <v>747033.30000000447</v>
      </c>
      <c r="S22" s="11">
        <v>59422810.170000002</v>
      </c>
      <c r="T22" s="11">
        <v>53430945.340000004</v>
      </c>
      <c r="U22" s="11">
        <v>225734785.47</v>
      </c>
      <c r="V22" s="11">
        <v>680187243.97000003</v>
      </c>
      <c r="W22" s="11">
        <v>399504545.94</v>
      </c>
      <c r="X22" s="11">
        <v>323964591.94</v>
      </c>
    </row>
    <row r="23" spans="1:24" hidden="1" x14ac:dyDescent="0.2">
      <c r="A23" s="10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x14ac:dyDescent="0.2">
      <c r="A24" s="8" t="s">
        <v>24</v>
      </c>
      <c r="B24" s="9">
        <v>458018979.79999995</v>
      </c>
      <c r="C24" s="9">
        <v>438032116.52999997</v>
      </c>
      <c r="D24" s="9">
        <v>530095938.47999996</v>
      </c>
      <c r="E24" s="9">
        <v>639476854.21000004</v>
      </c>
      <c r="F24" s="9">
        <v>513192093.58999997</v>
      </c>
      <c r="G24" s="9">
        <v>625327124.73000002</v>
      </c>
      <c r="H24" s="9">
        <v>683022986.36999989</v>
      </c>
      <c r="I24" s="9">
        <v>780595043.76999998</v>
      </c>
      <c r="J24" s="9">
        <v>667636794.40999997</v>
      </c>
      <c r="K24" s="9">
        <v>480493110.67999989</v>
      </c>
      <c r="L24" s="9">
        <v>388129028.93000007</v>
      </c>
      <c r="M24" s="9">
        <v>419917282.64999998</v>
      </c>
      <c r="N24" s="9">
        <v>399268563.53999996</v>
      </c>
      <c r="O24" s="9">
        <v>435255976.88</v>
      </c>
      <c r="P24" s="9">
        <v>447277935.58000004</v>
      </c>
      <c r="Q24" s="9">
        <v>580558345.67999983</v>
      </c>
      <c r="R24" s="9">
        <v>661934667.57999992</v>
      </c>
      <c r="S24" s="9">
        <v>616957828.95000005</v>
      </c>
      <c r="T24" s="9">
        <v>574677291.72000003</v>
      </c>
      <c r="U24" s="9">
        <v>570104220.92999995</v>
      </c>
      <c r="V24" s="9">
        <f t="shared" ref="V24:W24" si="6">SUM(V25:V26)</f>
        <v>598306175.33999991</v>
      </c>
      <c r="W24" s="9">
        <f t="shared" si="6"/>
        <v>809447483.64999998</v>
      </c>
      <c r="X24" s="9">
        <v>869129380.36999989</v>
      </c>
    </row>
    <row r="25" spans="1:24" x14ac:dyDescent="0.2">
      <c r="A25" s="10" t="s">
        <v>32</v>
      </c>
      <c r="B25" s="11">
        <v>200990922.88999996</v>
      </c>
      <c r="C25" s="11">
        <v>190470750.06999999</v>
      </c>
      <c r="D25" s="11">
        <v>277452083.27999997</v>
      </c>
      <c r="E25" s="11">
        <v>373420679.82999998</v>
      </c>
      <c r="F25" s="11">
        <v>246975079.34999999</v>
      </c>
      <c r="G25" s="11">
        <v>295124871.69999999</v>
      </c>
      <c r="H25" s="11">
        <v>266022744.63</v>
      </c>
      <c r="I25" s="11">
        <v>243211500.13</v>
      </c>
      <c r="J25" s="11">
        <v>183671288.15999997</v>
      </c>
      <c r="K25" s="11">
        <v>148658062.39999998</v>
      </c>
      <c r="L25" s="11">
        <v>126769458.30999999</v>
      </c>
      <c r="M25" s="11">
        <v>138582539.47999999</v>
      </c>
      <c r="N25" s="11">
        <v>127339174.7</v>
      </c>
      <c r="O25" s="11">
        <v>133955635.33000001</v>
      </c>
      <c r="P25" s="11">
        <v>146675318.37</v>
      </c>
      <c r="Q25" s="11">
        <v>140938258.20999998</v>
      </c>
      <c r="R25" s="11">
        <v>283576227.99999994</v>
      </c>
      <c r="S25" s="11">
        <v>236250339.65000001</v>
      </c>
      <c r="T25" s="11">
        <v>192139487.09</v>
      </c>
      <c r="U25" s="11">
        <v>162905792.25</v>
      </c>
      <c r="V25" s="11">
        <v>146487040.06</v>
      </c>
      <c r="W25" s="11">
        <v>224177317.75999999</v>
      </c>
      <c r="X25" s="11">
        <v>221813888.86999997</v>
      </c>
    </row>
    <row r="26" spans="1:24" x14ac:dyDescent="0.2">
      <c r="A26" s="10" t="s">
        <v>31</v>
      </c>
      <c r="B26" s="11">
        <v>257028056.91000003</v>
      </c>
      <c r="C26" s="11">
        <v>247561366.45999998</v>
      </c>
      <c r="D26" s="11">
        <v>252643855.19999999</v>
      </c>
      <c r="E26" s="11">
        <v>266056174.38000005</v>
      </c>
      <c r="F26" s="11">
        <v>266217014.23999998</v>
      </c>
      <c r="G26" s="11">
        <v>330202253.02999997</v>
      </c>
      <c r="H26" s="11">
        <v>417000241.73999995</v>
      </c>
      <c r="I26" s="11">
        <v>537383543.63999999</v>
      </c>
      <c r="J26" s="11">
        <v>483965506.25</v>
      </c>
      <c r="K26" s="11">
        <v>331835048.27999991</v>
      </c>
      <c r="L26" s="11">
        <v>261359570.62000006</v>
      </c>
      <c r="M26" s="11">
        <v>281334743.16999996</v>
      </c>
      <c r="N26" s="11">
        <v>271929388.83999997</v>
      </c>
      <c r="O26" s="11">
        <v>301300341.54999995</v>
      </c>
      <c r="P26" s="11">
        <v>300602617.21000004</v>
      </c>
      <c r="Q26" s="11">
        <v>439620087.46999991</v>
      </c>
      <c r="R26" s="11">
        <v>378358439.57999992</v>
      </c>
      <c r="S26" s="11">
        <v>380707489.30000001</v>
      </c>
      <c r="T26" s="11">
        <v>382537804.63</v>
      </c>
      <c r="U26" s="11">
        <v>407198428.68000001</v>
      </c>
      <c r="V26" s="11">
        <v>451819135.27999997</v>
      </c>
      <c r="W26" s="11">
        <v>585270165.88999999</v>
      </c>
      <c r="X26" s="11">
        <v>647315491.49999988</v>
      </c>
    </row>
    <row r="27" spans="1:24" hidden="1" x14ac:dyDescent="0.2"/>
    <row r="28" spans="1:24" x14ac:dyDescent="0.2">
      <c r="A28" s="14" t="s">
        <v>33</v>
      </c>
      <c r="B28" s="15">
        <v>-10419219.380000001</v>
      </c>
      <c r="C28" s="15">
        <v>-5305542.3099999996</v>
      </c>
      <c r="D28" s="15">
        <v>-962774.68999999983</v>
      </c>
      <c r="E28" s="15">
        <v>-3205681.9299999997</v>
      </c>
      <c r="F28" s="15">
        <v>-665123.83999999997</v>
      </c>
      <c r="G28" s="15">
        <v>-384701.48</v>
      </c>
      <c r="H28" s="15">
        <v>-1227352.58</v>
      </c>
      <c r="I28" s="15">
        <v>-3632845.09</v>
      </c>
      <c r="J28" s="15">
        <v>-438142.05</v>
      </c>
      <c r="K28" s="15">
        <v>-648034.70000000019</v>
      </c>
      <c r="L28" s="15">
        <v>-169625193.71999997</v>
      </c>
      <c r="M28" s="15">
        <v>-6</v>
      </c>
      <c r="N28" s="15">
        <v>-108782841.31</v>
      </c>
      <c r="O28" s="15">
        <v>-40973756.380000003</v>
      </c>
      <c r="P28" s="15">
        <v>-42259833.460000001</v>
      </c>
      <c r="Q28" s="15">
        <v>3901631.9900000021</v>
      </c>
      <c r="R28" s="15">
        <v>-3866269.0199999958</v>
      </c>
      <c r="S28" s="15">
        <v>-4303445.2300000004</v>
      </c>
      <c r="T28" s="15">
        <v>0</v>
      </c>
      <c r="U28" s="15">
        <v>6315543.8299999982</v>
      </c>
      <c r="V28" s="15">
        <f t="shared" ref="V28:W28" si="7">V29-V32</f>
        <v>-2312621.5100000016</v>
      </c>
      <c r="W28" s="15">
        <f t="shared" si="7"/>
        <v>1530410.6899999976</v>
      </c>
      <c r="X28" s="15">
        <v>3054758.7399999984</v>
      </c>
    </row>
    <row r="29" spans="1:24" x14ac:dyDescent="0.2">
      <c r="A29" s="8" t="s">
        <v>18</v>
      </c>
      <c r="B29" s="9">
        <v>47293.73</v>
      </c>
      <c r="C29" s="9">
        <v>60496.9</v>
      </c>
      <c r="D29" s="9">
        <v>39836.42</v>
      </c>
      <c r="E29" s="9">
        <v>16141.68</v>
      </c>
      <c r="F29" s="9">
        <v>1098.3800000000001</v>
      </c>
      <c r="G29" s="9">
        <v>0</v>
      </c>
      <c r="H29" s="9">
        <v>51114.73</v>
      </c>
      <c r="I29" s="9">
        <v>2251.13</v>
      </c>
      <c r="J29" s="9">
        <v>1366.31</v>
      </c>
      <c r="K29" s="9">
        <v>693684.44</v>
      </c>
      <c r="L29" s="9">
        <v>0</v>
      </c>
      <c r="M29" s="9">
        <v>0</v>
      </c>
      <c r="N29" s="9">
        <v>0</v>
      </c>
      <c r="O29" s="9">
        <v>0</v>
      </c>
      <c r="P29" s="9">
        <v>5747308.54</v>
      </c>
      <c r="Q29" s="9">
        <v>19592949.990000002</v>
      </c>
      <c r="R29" s="9">
        <v>37462724.620000005</v>
      </c>
      <c r="S29" s="9">
        <v>26769402.359999999</v>
      </c>
      <c r="T29" s="9">
        <v>33289122.5</v>
      </c>
      <c r="U29" s="9">
        <v>37890722.219999999</v>
      </c>
      <c r="V29" s="9">
        <f t="shared" ref="V29:W29" si="8">V30</f>
        <v>20497805.18</v>
      </c>
      <c r="W29" s="9">
        <f t="shared" si="8"/>
        <v>22599978.289999999</v>
      </c>
      <c r="X29" s="9">
        <v>24097818.389999997</v>
      </c>
    </row>
    <row r="30" spans="1:24" x14ac:dyDescent="0.2">
      <c r="A30" s="10" t="s">
        <v>34</v>
      </c>
      <c r="B30" s="11">
        <v>47293.73</v>
      </c>
      <c r="C30" s="11">
        <v>60496.9</v>
      </c>
      <c r="D30" s="11">
        <v>39836.42</v>
      </c>
      <c r="E30" s="11">
        <v>16141.68</v>
      </c>
      <c r="F30" s="11">
        <v>1098.3800000000001</v>
      </c>
      <c r="G30" s="11">
        <v>0</v>
      </c>
      <c r="H30" s="11">
        <v>51114.73</v>
      </c>
      <c r="I30" s="11">
        <v>2251.13</v>
      </c>
      <c r="J30" s="11">
        <v>1366.31</v>
      </c>
      <c r="K30" s="11">
        <v>693684.44</v>
      </c>
      <c r="L30" s="11">
        <v>0</v>
      </c>
      <c r="M30" s="11">
        <v>0</v>
      </c>
      <c r="N30" s="11">
        <v>0</v>
      </c>
      <c r="O30" s="11">
        <v>0</v>
      </c>
      <c r="P30" s="11">
        <v>5747308.54</v>
      </c>
      <c r="Q30" s="11">
        <v>19592949.990000002</v>
      </c>
      <c r="R30" s="11">
        <v>37462724.620000005</v>
      </c>
      <c r="S30" s="11">
        <v>26769402.359999999</v>
      </c>
      <c r="T30" s="11">
        <v>33289122.5</v>
      </c>
      <c r="U30" s="11">
        <v>37890722.219999999</v>
      </c>
      <c r="V30" s="11">
        <v>20497805.18</v>
      </c>
      <c r="W30" s="11">
        <v>22599978.289999999</v>
      </c>
      <c r="X30" s="11">
        <v>24097818.389999997</v>
      </c>
    </row>
    <row r="31" spans="1:24" hidden="1" x14ac:dyDescent="0.2">
      <c r="A31" s="10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x14ac:dyDescent="0.2">
      <c r="A32" s="8" t="s">
        <v>24</v>
      </c>
      <c r="B32" s="9">
        <v>10466513.110000001</v>
      </c>
      <c r="C32" s="9">
        <v>5366039.21</v>
      </c>
      <c r="D32" s="9">
        <v>1002611.1099999999</v>
      </c>
      <c r="E32" s="9">
        <v>3221823.61</v>
      </c>
      <c r="F32" s="9">
        <v>666222.22</v>
      </c>
      <c r="G32" s="9">
        <v>384701.48</v>
      </c>
      <c r="H32" s="9">
        <v>1278467.31</v>
      </c>
      <c r="I32" s="9">
        <v>3635096.2199999997</v>
      </c>
      <c r="J32" s="9">
        <v>439508.36</v>
      </c>
      <c r="K32" s="9">
        <v>1341719.1400000001</v>
      </c>
      <c r="L32" s="9">
        <v>169625193.71999997</v>
      </c>
      <c r="M32" s="9">
        <v>6</v>
      </c>
      <c r="N32" s="9">
        <v>108782841.31</v>
      </c>
      <c r="O32" s="9">
        <v>40973756.380000003</v>
      </c>
      <c r="P32" s="9">
        <v>48007142</v>
      </c>
      <c r="Q32" s="9">
        <v>15691318</v>
      </c>
      <c r="R32" s="9">
        <v>41328993.640000001</v>
      </c>
      <c r="S32" s="9">
        <v>31072847.59</v>
      </c>
      <c r="T32" s="9">
        <v>33289122.5</v>
      </c>
      <c r="U32" s="9">
        <v>31575178.390000001</v>
      </c>
      <c r="V32" s="9">
        <f t="shared" ref="V32:W32" si="9">V33</f>
        <v>22810426.690000001</v>
      </c>
      <c r="W32" s="9">
        <f t="shared" si="9"/>
        <v>21069567.600000001</v>
      </c>
      <c r="X32" s="9">
        <v>21043059.649999999</v>
      </c>
    </row>
    <row r="33" spans="1:24" x14ac:dyDescent="0.2">
      <c r="A33" s="10" t="s">
        <v>34</v>
      </c>
      <c r="B33" s="11">
        <v>10466513.110000001</v>
      </c>
      <c r="C33" s="11">
        <v>5366039.21</v>
      </c>
      <c r="D33" s="11">
        <v>1002611.1099999999</v>
      </c>
      <c r="E33" s="11">
        <v>3221823.61</v>
      </c>
      <c r="F33" s="11">
        <v>666222.22</v>
      </c>
      <c r="G33" s="11">
        <v>384701.48</v>
      </c>
      <c r="H33" s="11">
        <v>1278467.31</v>
      </c>
      <c r="I33" s="11">
        <v>3635096.2199999997</v>
      </c>
      <c r="J33" s="11">
        <v>439508.36</v>
      </c>
      <c r="K33" s="11">
        <v>1341719.1400000001</v>
      </c>
      <c r="L33" s="11">
        <v>169625193.71999997</v>
      </c>
      <c r="M33" s="11">
        <v>6</v>
      </c>
      <c r="N33" s="11">
        <v>108782841.31</v>
      </c>
      <c r="O33" s="11">
        <v>40973756.380000003</v>
      </c>
      <c r="P33" s="11">
        <v>48007142</v>
      </c>
      <c r="Q33" s="11">
        <v>15691318</v>
      </c>
      <c r="R33" s="11">
        <v>41328993.640000001</v>
      </c>
      <c r="S33" s="11">
        <v>31072847.59</v>
      </c>
      <c r="T33" s="11">
        <v>33289122.5</v>
      </c>
      <c r="U33" s="11">
        <v>31575178.390000001</v>
      </c>
      <c r="V33" s="11">
        <v>22810426.690000001</v>
      </c>
      <c r="W33" s="11">
        <v>21069567.600000001</v>
      </c>
      <c r="X33" s="11">
        <v>21043059.649999999</v>
      </c>
    </row>
    <row r="34" spans="1:24" hidden="1" x14ac:dyDescent="0.2"/>
    <row r="35" spans="1:24" x14ac:dyDescent="0.2">
      <c r="A35" s="14" t="s">
        <v>35</v>
      </c>
      <c r="B35" s="15">
        <v>155693016.98999998</v>
      </c>
      <c r="C35" s="15">
        <v>0</v>
      </c>
      <c r="D35" s="15">
        <v>0</v>
      </c>
      <c r="E35" s="15">
        <v>380000000</v>
      </c>
      <c r="F35" s="15">
        <v>103999999.97</v>
      </c>
      <c r="G35" s="15">
        <v>56650548.300000004</v>
      </c>
      <c r="H35" s="15">
        <v>532462360.67000002</v>
      </c>
      <c r="I35" s="15">
        <v>1080171096.45</v>
      </c>
      <c r="J35" s="15">
        <v>484227284.31</v>
      </c>
      <c r="K35" s="15">
        <v>9682835.6299999952</v>
      </c>
      <c r="L35" s="15">
        <v>1186011320.9100001</v>
      </c>
      <c r="M35" s="15">
        <v>780538538.26000011</v>
      </c>
      <c r="N35" s="15">
        <v>932533717.50999999</v>
      </c>
      <c r="O35" s="15">
        <v>671858370.00999999</v>
      </c>
      <c r="P35" s="15">
        <v>564575245.12</v>
      </c>
      <c r="Q35" s="15">
        <v>519937090.26999986</v>
      </c>
      <c r="R35" s="15">
        <v>27239727.519999981</v>
      </c>
      <c r="S35" s="15">
        <v>203611984.58999991</v>
      </c>
      <c r="T35" s="15">
        <v>274449357.87000012</v>
      </c>
      <c r="U35" s="15">
        <v>-40361163.769999981</v>
      </c>
      <c r="V35" s="15">
        <f t="shared" ref="V35:W35" si="10">V36-V39</f>
        <v>-78107825.930000067</v>
      </c>
      <c r="W35" s="15">
        <f t="shared" si="10"/>
        <v>-232633674.88999987</v>
      </c>
      <c r="X35" s="15">
        <v>-84892980.159999967</v>
      </c>
    </row>
    <row r="36" spans="1:24" x14ac:dyDescent="0.2">
      <c r="A36" s="8" t="s">
        <v>18</v>
      </c>
      <c r="B36" s="9">
        <v>159699764.34999999</v>
      </c>
      <c r="C36" s="9">
        <v>6190732.8799999999</v>
      </c>
      <c r="D36" s="9">
        <v>10243364.460000001</v>
      </c>
      <c r="E36" s="9">
        <v>422274851.32999998</v>
      </c>
      <c r="F36" s="9">
        <v>146069990.65000001</v>
      </c>
      <c r="G36" s="9">
        <v>98720538.950000003</v>
      </c>
      <c r="H36" s="9">
        <v>574532351.37</v>
      </c>
      <c r="I36" s="9">
        <v>1160084462.1300001</v>
      </c>
      <c r="J36" s="9">
        <v>555351655.25</v>
      </c>
      <c r="K36" s="9">
        <v>224500000</v>
      </c>
      <c r="L36" s="9">
        <v>1668784184.24</v>
      </c>
      <c r="M36" s="9">
        <v>1268173631.6100001</v>
      </c>
      <c r="N36" s="9">
        <v>1610454884.8499999</v>
      </c>
      <c r="O36" s="9">
        <v>1175992052.9300001</v>
      </c>
      <c r="P36" s="9">
        <v>1276497299.51</v>
      </c>
      <c r="Q36" s="9">
        <v>1327142366.5799999</v>
      </c>
      <c r="R36" s="9">
        <v>889606357.31999993</v>
      </c>
      <c r="S36" s="9">
        <v>1193944791.8499999</v>
      </c>
      <c r="T36" s="9">
        <v>1752502737.4200001</v>
      </c>
      <c r="U36" s="9">
        <v>1125710976.76</v>
      </c>
      <c r="V36" s="9">
        <f t="shared" ref="V36:W36" si="11">V37</f>
        <v>1102048103.05</v>
      </c>
      <c r="W36" s="9">
        <f t="shared" si="11"/>
        <v>920291419.71000004</v>
      </c>
      <c r="X36" s="9">
        <v>838184626.85000002</v>
      </c>
    </row>
    <row r="37" spans="1:24" x14ac:dyDescent="0.2">
      <c r="A37" s="10" t="s">
        <v>36</v>
      </c>
      <c r="B37" s="11">
        <v>159699764.34999999</v>
      </c>
      <c r="C37" s="11">
        <v>6190732.8799999999</v>
      </c>
      <c r="D37" s="11">
        <v>10243364.460000001</v>
      </c>
      <c r="E37" s="11">
        <v>422274851.32999998</v>
      </c>
      <c r="F37" s="11">
        <v>146069990.65000001</v>
      </c>
      <c r="G37" s="11">
        <v>98720538.950000003</v>
      </c>
      <c r="H37" s="11">
        <v>574532351.37</v>
      </c>
      <c r="I37" s="11">
        <v>1160084462.1300001</v>
      </c>
      <c r="J37" s="11">
        <v>555351655.25</v>
      </c>
      <c r="K37" s="11">
        <v>224500000</v>
      </c>
      <c r="L37" s="11">
        <v>1668784184.24</v>
      </c>
      <c r="M37" s="11">
        <v>1268173631.6100001</v>
      </c>
      <c r="N37" s="11">
        <v>1610454884.8499999</v>
      </c>
      <c r="O37" s="11">
        <v>1175992052.9300001</v>
      </c>
      <c r="P37" s="11">
        <v>1276497299.51</v>
      </c>
      <c r="Q37" s="11">
        <v>1327142366.5799999</v>
      </c>
      <c r="R37" s="11">
        <v>889606357.31999993</v>
      </c>
      <c r="S37" s="11">
        <v>1193944791.8499999</v>
      </c>
      <c r="T37" s="11">
        <v>1752502737.4200001</v>
      </c>
      <c r="U37" s="11">
        <v>1125710976.76</v>
      </c>
      <c r="V37" s="11">
        <v>1102048103.05</v>
      </c>
      <c r="W37" s="11">
        <v>920291419.71000004</v>
      </c>
      <c r="X37" s="11">
        <v>838184626.85000002</v>
      </c>
    </row>
    <row r="38" spans="1:24" hidden="1" x14ac:dyDescent="0.2">
      <c r="A38" s="10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x14ac:dyDescent="0.2">
      <c r="A39" s="8" t="s">
        <v>24</v>
      </c>
      <c r="B39" s="9">
        <v>4006747.36</v>
      </c>
      <c r="C39" s="9">
        <v>6190732.8799999999</v>
      </c>
      <c r="D39" s="9">
        <v>10243364.460000001</v>
      </c>
      <c r="E39" s="9">
        <v>42274851.329999998</v>
      </c>
      <c r="F39" s="9">
        <v>42069990.68</v>
      </c>
      <c r="G39" s="9">
        <v>42069990.649999999</v>
      </c>
      <c r="H39" s="9">
        <v>42069990.700000003</v>
      </c>
      <c r="I39" s="9">
        <v>79913365.680000007</v>
      </c>
      <c r="J39" s="9">
        <v>71124370.939999998</v>
      </c>
      <c r="K39" s="9">
        <v>214817164.37</v>
      </c>
      <c r="L39" s="9">
        <v>482772863.32999998</v>
      </c>
      <c r="M39" s="9">
        <v>487635093.35000002</v>
      </c>
      <c r="N39" s="9">
        <v>677921167.33999991</v>
      </c>
      <c r="O39" s="9">
        <v>504133682.92000002</v>
      </c>
      <c r="P39" s="9">
        <v>711922054.38999999</v>
      </c>
      <c r="Q39" s="9">
        <v>807205276.31000006</v>
      </c>
      <c r="R39" s="9">
        <v>862366629.79999995</v>
      </c>
      <c r="S39" s="9">
        <v>990332807.25999999</v>
      </c>
      <c r="T39" s="9">
        <v>1478053379.55</v>
      </c>
      <c r="U39" s="9">
        <v>1166072140.53</v>
      </c>
      <c r="V39" s="9">
        <f t="shared" ref="V39:W39" si="12">V40</f>
        <v>1180155928.98</v>
      </c>
      <c r="W39" s="9">
        <f t="shared" si="12"/>
        <v>1152925094.5999999</v>
      </c>
      <c r="X39" s="9">
        <v>923077607.00999999</v>
      </c>
    </row>
    <row r="40" spans="1:24" x14ac:dyDescent="0.2">
      <c r="A40" s="10" t="s">
        <v>36</v>
      </c>
      <c r="B40" s="11">
        <v>4006747.36</v>
      </c>
      <c r="C40" s="11">
        <v>6190732.8799999999</v>
      </c>
      <c r="D40" s="11">
        <v>10243364.460000001</v>
      </c>
      <c r="E40" s="11">
        <v>42274851.329999998</v>
      </c>
      <c r="F40" s="11">
        <v>42069990.68</v>
      </c>
      <c r="G40" s="11">
        <v>42069990.649999999</v>
      </c>
      <c r="H40" s="11">
        <v>42069990.700000003</v>
      </c>
      <c r="I40" s="11">
        <v>79913365.680000007</v>
      </c>
      <c r="J40" s="11">
        <v>71124370.939999998</v>
      </c>
      <c r="K40" s="11">
        <v>214817164.37</v>
      </c>
      <c r="L40" s="11">
        <v>482772863.32999998</v>
      </c>
      <c r="M40" s="11">
        <v>487635093.35000002</v>
      </c>
      <c r="N40" s="11">
        <v>677921167.33999991</v>
      </c>
      <c r="O40" s="11">
        <v>504133682.92000002</v>
      </c>
      <c r="P40" s="11">
        <v>711922054.38999999</v>
      </c>
      <c r="Q40" s="11">
        <v>807205276.31000006</v>
      </c>
      <c r="R40" s="11">
        <v>862366629.79999995</v>
      </c>
      <c r="S40" s="11">
        <v>990332807.25999999</v>
      </c>
      <c r="T40" s="11">
        <v>1478053379.55</v>
      </c>
      <c r="U40" s="11">
        <v>1166072140.53</v>
      </c>
      <c r="V40" s="11">
        <v>1180155928.98</v>
      </c>
      <c r="W40" s="11">
        <v>1152925094.5999999</v>
      </c>
      <c r="X40" s="11">
        <v>923077607.00999999</v>
      </c>
    </row>
    <row r="41" spans="1:24" ht="12" hidden="1" thickBot="1" x14ac:dyDescent="0.25"/>
    <row r="42" spans="1:24" x14ac:dyDescent="0.2">
      <c r="A42" s="4" t="s">
        <v>37</v>
      </c>
      <c r="B42" s="5">
        <v>35081688.859999746</v>
      </c>
      <c r="C42" s="5">
        <v>-39905934.539999723</v>
      </c>
      <c r="D42" s="5">
        <v>288704304.26000005</v>
      </c>
      <c r="E42" s="5">
        <v>125737249.40999991</v>
      </c>
      <c r="F42" s="5">
        <v>126492908.1700002</v>
      </c>
      <c r="G42" s="5">
        <v>-211766038.71999994</v>
      </c>
      <c r="H42" s="5">
        <v>-179880783.41999882</v>
      </c>
      <c r="I42" s="5">
        <v>344166337.86000013</v>
      </c>
      <c r="J42" s="5">
        <v>-461092541.73999971</v>
      </c>
      <c r="K42" s="5">
        <v>-739526633.4800005</v>
      </c>
      <c r="L42" s="5">
        <v>82812193.2900002</v>
      </c>
      <c r="M42" s="5">
        <v>415752253.34000015</v>
      </c>
      <c r="N42" s="5">
        <v>382441975.66999936</v>
      </c>
      <c r="O42" s="5">
        <v>168183652.92999941</v>
      </c>
      <c r="P42" s="5">
        <v>251092869.27999955</v>
      </c>
      <c r="Q42" s="5">
        <v>286130053.56999993</v>
      </c>
      <c r="R42" s="5">
        <v>-188122218.87999845</v>
      </c>
      <c r="S42" s="5">
        <v>-165188204.72000191</v>
      </c>
      <c r="T42" s="5">
        <v>185614721.11000049</v>
      </c>
      <c r="U42" s="5">
        <v>418060928.76000053</v>
      </c>
      <c r="V42" s="5">
        <f t="shared" ref="V42:W42" si="13">V3+V28+V35</f>
        <v>193865698.30999839</v>
      </c>
      <c r="W42" s="5">
        <f t="shared" si="13"/>
        <v>-190086163.90999913</v>
      </c>
      <c r="X42" s="5">
        <v>-64151817.310000077</v>
      </c>
    </row>
    <row r="45" spans="1:24" x14ac:dyDescent="0.2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</row>
  </sheetData>
  <mergeCells count="1">
    <mergeCell ref="B1:X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Compte financer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Jaime Alberto Bestard Suberviola</cp:lastModifiedBy>
  <dcterms:created xsi:type="dcterms:W3CDTF">2017-02-06T13:44:17Z</dcterms:created>
  <dcterms:modified xsi:type="dcterms:W3CDTF">2025-11-26T10:59:49Z</dcterms:modified>
</cp:coreProperties>
</file>