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PUBLICACIÓ WEB\DGPF publicacions web\PPGG 02_inicial\PG2019 inicial\"/>
    </mc:Choice>
  </mc:AlternateContent>
  <bookViews>
    <workbookView xWindow="0" yWindow="0" windowWidth="28800" windowHeight="11700"/>
  </bookViews>
  <sheets>
    <sheet name="Principals magnitut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5" i="1" l="1"/>
  <c r="G30" i="1" l="1"/>
  <c r="G20" i="1"/>
  <c r="B44" i="1"/>
  <c r="B45" i="1" s="1"/>
  <c r="B38" i="1"/>
  <c r="B30" i="1"/>
  <c r="B20" i="1"/>
  <c r="F44" i="1"/>
  <c r="E44" i="1"/>
  <c r="D44" i="1"/>
  <c r="C44" i="1"/>
  <c r="D38" i="1"/>
  <c r="E38" i="1"/>
  <c r="F38" i="1"/>
  <c r="C38" i="1"/>
  <c r="D30" i="1"/>
  <c r="E30" i="1"/>
  <c r="F30" i="1"/>
  <c r="C30" i="1"/>
  <c r="D20" i="1"/>
  <c r="D31" i="1" s="1"/>
  <c r="E20" i="1"/>
  <c r="E31" i="1" s="1"/>
  <c r="F20" i="1"/>
  <c r="F31" i="1" s="1"/>
  <c r="C20" i="1"/>
  <c r="C31" i="1" s="1"/>
  <c r="G31" i="1" l="1"/>
  <c r="B31" i="1"/>
  <c r="B56" i="1" s="1"/>
  <c r="B57" i="1" s="1"/>
  <c r="D45" i="1"/>
  <c r="D46" i="1" s="1"/>
  <c r="F45" i="1"/>
  <c r="F46" i="1" s="1"/>
  <c r="C45" i="1"/>
  <c r="C46" i="1" s="1"/>
  <c r="E45" i="1"/>
  <c r="E46" i="1" s="1"/>
  <c r="B46" i="1" l="1"/>
</calcChain>
</file>

<file path=xl/sharedStrings.xml><?xml version="1.0" encoding="utf-8"?>
<sst xmlns="http://schemas.openxmlformats.org/spreadsheetml/2006/main" count="65" uniqueCount="55">
  <si>
    <t>CONSOLIDAT</t>
  </si>
  <si>
    <t>DETALL</t>
  </si>
  <si>
    <t>Estructura econòmica ingressos/despeses</t>
  </si>
  <si>
    <t>Consolidat</t>
  </si>
  <si>
    <t>AGIB</t>
  </si>
  <si>
    <t>ATIB</t>
  </si>
  <si>
    <t>SSIB</t>
  </si>
  <si>
    <t>Total</t>
  </si>
  <si>
    <t>Transf. internes</t>
  </si>
  <si>
    <t>1.- OPERACIONS NO FINANCERES</t>
  </si>
  <si>
    <t>A.- Operacions corrents</t>
  </si>
  <si>
    <t>Ingressos</t>
  </si>
  <si>
    <t>1.- Imposts directes</t>
  </si>
  <si>
    <t>2.- Imposts indirectes</t>
  </si>
  <si>
    <t>3.- Taxes, prestació de serveis i altres ingressos</t>
  </si>
  <si>
    <t>4.- Transferències corrents</t>
  </si>
  <si>
    <t>5.- Ingressos patrimonials</t>
  </si>
  <si>
    <t>Total ingressos per operacions corrents</t>
  </si>
  <si>
    <t>Despeses</t>
  </si>
  <si>
    <t>1.- Despeses de personal</t>
  </si>
  <si>
    <t>2.- Despeses corrents en béns i serveis</t>
  </si>
  <si>
    <t>3.- Despeses financeres</t>
  </si>
  <si>
    <t>5.- Fons de contingència</t>
  </si>
  <si>
    <t>Total despeses per operacions corrents</t>
  </si>
  <si>
    <t>Estalvi (+)/dèficit (-) per operacions corrents</t>
  </si>
  <si>
    <t>B.- Operacions de capital</t>
  </si>
  <si>
    <t>6.- Alienació d'inversions reals</t>
  </si>
  <si>
    <t>7.- Transferències de capital</t>
  </si>
  <si>
    <t>Total ingressos per operacions de capital</t>
  </si>
  <si>
    <t>6.- Inversions reals</t>
  </si>
  <si>
    <t>Total despeses per operacions de capital</t>
  </si>
  <si>
    <t>Estalvi (+)/dèficit (-) per operacions de capital</t>
  </si>
  <si>
    <t>Estalvi (+)/dèficit (-) no financer</t>
  </si>
  <si>
    <t>2.- OPERACIONS FINANCERES</t>
  </si>
  <si>
    <t>C.- Actius financers</t>
  </si>
  <si>
    <t>8.- Actius financers</t>
  </si>
  <si>
    <t>Total variació d'actius</t>
  </si>
  <si>
    <t>D.- Passius financers</t>
  </si>
  <si>
    <t>9.- Passius financers</t>
  </si>
  <si>
    <t>Total variació de passius</t>
  </si>
  <si>
    <t>Estalvi (+)/dèficit (-) financer</t>
  </si>
  <si>
    <t>ESTALVI (+)/DÈFICIT (-) PRESSUPOSTARI</t>
  </si>
  <si>
    <t>AJUSTS DE COMPTABILITAT NACIONAL</t>
  </si>
  <si>
    <t>Liquidacions negatives del sistema de finançament</t>
  </si>
  <si>
    <t>Despeses pendents aplicar a pressupost (409)</t>
  </si>
  <si>
    <t>Recaptació incerta</t>
  </si>
  <si>
    <t>Altres unitats considerades AA.PP.</t>
  </si>
  <si>
    <t>Inexecució</t>
  </si>
  <si>
    <t>Interessos meritats</t>
  </si>
  <si>
    <t>Altres ajusts</t>
  </si>
  <si>
    <t>TOTAL AJUSTS COMPTABILITAT NACIONAL</t>
  </si>
  <si>
    <t>Capacitat (+)/necessitat (-) de finançament objectiu estabilitat</t>
  </si>
  <si>
    <t>% PIB regional</t>
  </si>
  <si>
    <t>PIB regional estimat (milers d'euros)</t>
  </si>
  <si>
    <t>PP.GG DE LA COMUNITAT AUTÒNOMA IB 2019. SECTOR PÚBLIC ADMINISTRATIU CONSOLIDAT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</si>
</sst>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5"/>
        <bgColor theme="6" tint="-0.249977111117893"/>
      </patternFill>
    </fill>
    <fill>
      <patternFill patternType="solid">
        <fgColor theme="5" tint="0.59999389629810485"/>
        <bgColor theme="6" tint="0.79998168889431442"/>
      </patternFill>
    </fill>
    <fill>
      <patternFill patternType="solid">
        <fgColor theme="5" tint="0.39997558519241921"/>
        <bgColor theme="6" tint="0.79998168889431442"/>
      </patternFill>
    </fill>
  </fills>
  <borders count="7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/>
      <top style="thin">
        <color theme="5" tint="0.79998168889431442"/>
      </top>
      <bottom style="thin">
        <color theme="5" tint="0.79998168889431442"/>
      </bottom>
      <diagonal/>
    </border>
    <border>
      <left/>
      <right/>
      <top style="thin">
        <color theme="5" tint="0.79998168889431442"/>
      </top>
      <bottom/>
      <diagonal/>
    </border>
    <border>
      <left/>
      <right/>
      <top/>
      <bottom style="thin">
        <color theme="5" tint="0.79998168889431442"/>
      </bottom>
      <diagonal/>
    </border>
    <border>
      <left/>
      <right/>
      <top style="thin">
        <color theme="5"/>
      </top>
      <bottom style="thin">
        <color theme="5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3" fillId="2" borderId="1" xfId="0" applyFont="1" applyFill="1" applyBorder="1" applyAlignment="1">
      <alignment horizontal="center"/>
    </xf>
    <xf numFmtId="0" fontId="3" fillId="3" borderId="2" xfId="0" applyFont="1" applyFill="1" applyBorder="1"/>
    <xf numFmtId="0" fontId="3" fillId="3" borderId="2" xfId="0" applyFont="1" applyFill="1" applyBorder="1" applyAlignment="1">
      <alignment horizontal="right"/>
    </xf>
    <xf numFmtId="0" fontId="1" fillId="4" borderId="6" xfId="0" applyFont="1" applyFill="1" applyBorder="1" applyAlignment="1">
      <alignment horizontal="left" indent="2"/>
    </xf>
    <xf numFmtId="4" fontId="1" fillId="4" borderId="6" xfId="0" applyNumberFormat="1" applyFont="1" applyFill="1" applyBorder="1" applyAlignment="1"/>
    <xf numFmtId="0" fontId="2" fillId="4" borderId="6" xfId="0" applyFont="1" applyFill="1" applyBorder="1" applyAlignment="1">
      <alignment horizontal="left" indent="1"/>
    </xf>
    <xf numFmtId="4" fontId="2" fillId="4" borderId="6" xfId="0" applyNumberFormat="1" applyFont="1" applyFill="1" applyBorder="1" applyAlignment="1"/>
    <xf numFmtId="0" fontId="2" fillId="5" borderId="6" xfId="0" applyFont="1" applyFill="1" applyBorder="1" applyAlignment="1">
      <alignment horizontal="left"/>
    </xf>
    <xf numFmtId="4" fontId="2" fillId="5" borderId="6" xfId="0" applyNumberFormat="1" applyFont="1" applyFill="1" applyBorder="1" applyAlignment="1"/>
    <xf numFmtId="0" fontId="2" fillId="0" borderId="3" xfId="0" applyFont="1" applyBorder="1" applyAlignment="1">
      <alignment horizontal="left"/>
    </xf>
    <xf numFmtId="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indent="1"/>
    </xf>
    <xf numFmtId="4" fontId="2" fillId="0" borderId="3" xfId="0" applyNumberFormat="1" applyFont="1" applyBorder="1" applyAlignment="1">
      <alignment horizontal="left" indent="1"/>
    </xf>
    <xf numFmtId="0" fontId="2" fillId="0" borderId="3" xfId="0" applyFont="1" applyBorder="1" applyAlignment="1">
      <alignment horizontal="left" indent="2"/>
    </xf>
    <xf numFmtId="4" fontId="2" fillId="0" borderId="3" xfId="0" applyNumberFormat="1" applyFont="1" applyBorder="1" applyAlignment="1">
      <alignment horizontal="left" indent="2"/>
    </xf>
    <xf numFmtId="0" fontId="1" fillId="0" borderId="3" xfId="0" applyFont="1" applyBorder="1" applyAlignment="1">
      <alignment horizontal="left" indent="2"/>
    </xf>
    <xf numFmtId="4" fontId="1" fillId="0" borderId="3" xfId="0" applyNumberFormat="1" applyFont="1" applyBorder="1"/>
    <xf numFmtId="4" fontId="1" fillId="0" borderId="3" xfId="0" applyNumberFormat="1" applyFont="1" applyBorder="1" applyAlignment="1"/>
    <xf numFmtId="0" fontId="1" fillId="0" borderId="4" xfId="0" applyFont="1" applyBorder="1" applyAlignment="1">
      <alignment horizontal="left" indent="2"/>
    </xf>
    <xf numFmtId="4" fontId="1" fillId="0" borderId="4" xfId="0" applyNumberFormat="1" applyFont="1" applyBorder="1"/>
    <xf numFmtId="4" fontId="1" fillId="0" borderId="4" xfId="0" applyNumberFormat="1" applyFont="1" applyBorder="1" applyAlignment="1"/>
    <xf numFmtId="0" fontId="2" fillId="0" borderId="5" xfId="0" applyFont="1" applyBorder="1" applyAlignment="1">
      <alignment horizontal="left" indent="2"/>
    </xf>
    <xf numFmtId="4" fontId="2" fillId="0" borderId="5" xfId="0" applyNumberFormat="1" applyFont="1" applyBorder="1" applyAlignment="1">
      <alignment horizontal="left" indent="2"/>
    </xf>
    <xf numFmtId="0" fontId="2" fillId="0" borderId="5" xfId="0" applyFont="1" applyBorder="1" applyAlignment="1">
      <alignment horizontal="left" indent="1"/>
    </xf>
    <xf numFmtId="4" fontId="2" fillId="0" borderId="5" xfId="0" applyNumberFormat="1" applyFont="1" applyBorder="1" applyAlignment="1">
      <alignment horizontal="left" indent="1"/>
    </xf>
    <xf numFmtId="0" fontId="2" fillId="0" borderId="5" xfId="0" applyFont="1" applyBorder="1" applyAlignment="1">
      <alignment horizontal="left"/>
    </xf>
    <xf numFmtId="4" fontId="2" fillId="0" borderId="5" xfId="0" applyNumberFormat="1" applyFont="1" applyBorder="1" applyAlignment="1">
      <alignment horizontal="left"/>
    </xf>
    <xf numFmtId="0" fontId="1" fillId="0" borderId="3" xfId="0" applyFont="1" applyBorder="1" applyAlignment="1">
      <alignment horizontal="left" indent="1"/>
    </xf>
    <xf numFmtId="0" fontId="1" fillId="0" borderId="5" xfId="0" applyFont="1" applyBorder="1"/>
    <xf numFmtId="0" fontId="2" fillId="4" borderId="6" xfId="0" applyFont="1" applyFill="1" applyBorder="1" applyAlignment="1">
      <alignment horizontal="left"/>
    </xf>
    <xf numFmtId="10" fontId="2" fillId="4" borderId="6" xfId="0" applyNumberFormat="1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26B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tabSelected="1" workbookViewId="0">
      <selection activeCell="A2" sqref="A2:B2"/>
    </sheetView>
  </sheetViews>
  <sheetFormatPr baseColWidth="10" defaultRowHeight="11.25" x14ac:dyDescent="0.2"/>
  <cols>
    <col min="1" max="1" width="42.28515625" style="1" bestFit="1" customWidth="1"/>
    <col min="2" max="3" width="13" style="1" bestFit="1" customWidth="1"/>
    <col min="4" max="4" width="10.85546875" style="1" bestFit="1" customWidth="1"/>
    <col min="5" max="7" width="13" style="1" bestFit="1" customWidth="1"/>
    <col min="8" max="8" width="11.42578125" style="1"/>
    <col min="9" max="9" width="13" style="1" bestFit="1" customWidth="1"/>
    <col min="10" max="16384" width="11.42578125" style="1"/>
  </cols>
  <sheetData>
    <row r="1" spans="1:7" ht="12" thickBot="1" x14ac:dyDescent="0.25">
      <c r="A1" s="2" t="s">
        <v>54</v>
      </c>
      <c r="B1" s="2"/>
      <c r="C1" s="2"/>
      <c r="D1" s="2"/>
      <c r="E1" s="2"/>
      <c r="F1" s="2"/>
      <c r="G1" s="2"/>
    </row>
    <row r="2" spans="1:7" ht="12" thickBot="1" x14ac:dyDescent="0.25">
      <c r="A2" s="2" t="s">
        <v>0</v>
      </c>
      <c r="B2" s="2"/>
      <c r="C2" s="2" t="s">
        <v>1</v>
      </c>
      <c r="D2" s="2"/>
      <c r="E2" s="2"/>
      <c r="F2" s="2"/>
      <c r="G2" s="2"/>
    </row>
    <row r="3" spans="1:7" x14ac:dyDescent="0.2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spans="1:7" x14ac:dyDescent="0.2">
      <c r="A4" s="11" t="s">
        <v>9</v>
      </c>
      <c r="B4" s="12"/>
      <c r="C4" s="12"/>
      <c r="D4" s="12"/>
      <c r="E4" s="12"/>
      <c r="F4" s="12"/>
      <c r="G4" s="12"/>
    </row>
    <row r="5" spans="1:7" x14ac:dyDescent="0.2">
      <c r="A5" s="13" t="s">
        <v>10</v>
      </c>
      <c r="B5" s="14"/>
      <c r="C5" s="14"/>
      <c r="D5" s="14"/>
      <c r="E5" s="14"/>
      <c r="F5" s="14"/>
      <c r="G5" s="14"/>
    </row>
    <row r="6" spans="1:7" x14ac:dyDescent="0.2">
      <c r="A6" s="15" t="s">
        <v>11</v>
      </c>
      <c r="B6" s="16"/>
      <c r="C6" s="16"/>
      <c r="D6" s="16"/>
      <c r="E6" s="16"/>
      <c r="F6" s="16"/>
      <c r="G6" s="16"/>
    </row>
    <row r="7" spans="1:7" x14ac:dyDescent="0.2">
      <c r="A7" s="17" t="s">
        <v>12</v>
      </c>
      <c r="B7" s="18">
        <v>1557890000</v>
      </c>
      <c r="C7" s="18">
        <v>1557890000</v>
      </c>
      <c r="D7" s="18"/>
      <c r="E7" s="18"/>
      <c r="F7" s="18">
        <v>1557890000</v>
      </c>
      <c r="G7" s="19"/>
    </row>
    <row r="8" spans="1:7" x14ac:dyDescent="0.2">
      <c r="A8" s="17" t="s">
        <v>13</v>
      </c>
      <c r="B8" s="18">
        <v>2865909810</v>
      </c>
      <c r="C8" s="18">
        <v>2865909810</v>
      </c>
      <c r="D8" s="18"/>
      <c r="E8" s="18"/>
      <c r="F8" s="18">
        <v>2865909810</v>
      </c>
      <c r="G8" s="19"/>
    </row>
    <row r="9" spans="1:7" x14ac:dyDescent="0.2">
      <c r="A9" s="17" t="s">
        <v>14</v>
      </c>
      <c r="B9" s="18">
        <v>93026070</v>
      </c>
      <c r="C9" s="18">
        <v>71596120</v>
      </c>
      <c r="D9" s="18">
        <v>400</v>
      </c>
      <c r="E9" s="18">
        <v>21429550</v>
      </c>
      <c r="F9" s="18">
        <v>93026070</v>
      </c>
      <c r="G9" s="19"/>
    </row>
    <row r="10" spans="1:7" x14ac:dyDescent="0.2">
      <c r="A10" s="17" t="s">
        <v>15</v>
      </c>
      <c r="B10" s="18">
        <v>-434106000</v>
      </c>
      <c r="C10" s="18">
        <v>-434106000</v>
      </c>
      <c r="D10" s="18">
        <v>10624000</v>
      </c>
      <c r="E10" s="18">
        <v>1627345420</v>
      </c>
      <c r="F10" s="18">
        <v>1203863420</v>
      </c>
      <c r="G10" s="18">
        <v>1637969420</v>
      </c>
    </row>
    <row r="11" spans="1:7" x14ac:dyDescent="0.2">
      <c r="A11" s="20" t="s">
        <v>16</v>
      </c>
      <c r="B11" s="21">
        <v>4700080</v>
      </c>
      <c r="C11" s="21">
        <v>4699920</v>
      </c>
      <c r="D11" s="21">
        <v>160</v>
      </c>
      <c r="E11" s="21"/>
      <c r="F11" s="21">
        <v>4700080</v>
      </c>
      <c r="G11" s="22"/>
    </row>
    <row r="12" spans="1:7" x14ac:dyDescent="0.2">
      <c r="A12" s="5" t="s">
        <v>17</v>
      </c>
      <c r="B12" s="6">
        <v>4087419960</v>
      </c>
      <c r="C12" s="6">
        <v>4065989850</v>
      </c>
      <c r="D12" s="6">
        <v>10624560</v>
      </c>
      <c r="E12" s="6">
        <v>1648774970</v>
      </c>
      <c r="F12" s="6">
        <v>5725389380</v>
      </c>
      <c r="G12" s="6">
        <v>1637969420</v>
      </c>
    </row>
    <row r="13" spans="1:7" x14ac:dyDescent="0.2">
      <c r="A13" s="23" t="s">
        <v>18</v>
      </c>
      <c r="B13" s="24"/>
      <c r="C13" s="24"/>
      <c r="D13" s="24"/>
      <c r="E13" s="24"/>
      <c r="F13" s="24"/>
      <c r="G13" s="24"/>
    </row>
    <row r="14" spans="1:7" x14ac:dyDescent="0.2">
      <c r="A14" s="17" t="s">
        <v>19</v>
      </c>
      <c r="B14" s="18">
        <v>1642290964</v>
      </c>
      <c r="C14" s="18">
        <v>804752356</v>
      </c>
      <c r="D14" s="18">
        <v>7599536</v>
      </c>
      <c r="E14" s="18">
        <v>829939072</v>
      </c>
      <c r="F14" s="18">
        <v>1642290964</v>
      </c>
      <c r="G14" s="19"/>
    </row>
    <row r="15" spans="1:7" x14ac:dyDescent="0.2">
      <c r="A15" s="17" t="s">
        <v>20</v>
      </c>
      <c r="B15" s="18">
        <v>698301167</v>
      </c>
      <c r="C15" s="18">
        <v>124178949</v>
      </c>
      <c r="D15" s="18">
        <v>2630024</v>
      </c>
      <c r="E15" s="18">
        <v>571492194</v>
      </c>
      <c r="F15" s="18">
        <v>698301167</v>
      </c>
      <c r="G15" s="19"/>
    </row>
    <row r="16" spans="1:7" x14ac:dyDescent="0.2">
      <c r="A16" s="17" t="s">
        <v>21</v>
      </c>
      <c r="B16" s="18">
        <v>123619453</v>
      </c>
      <c r="C16" s="18">
        <v>118774212</v>
      </c>
      <c r="D16" s="18">
        <v>395000</v>
      </c>
      <c r="E16" s="18">
        <v>4450241</v>
      </c>
      <c r="F16" s="18">
        <v>123619453</v>
      </c>
      <c r="G16" s="19"/>
    </row>
    <row r="17" spans="1:7" x14ac:dyDescent="0.2">
      <c r="A17" s="17" t="s">
        <v>15</v>
      </c>
      <c r="B17" s="18">
        <v>1335764760</v>
      </c>
      <c r="C17" s="18">
        <v>2733151677</v>
      </c>
      <c r="D17" s="18"/>
      <c r="E17" s="18">
        <v>240582503</v>
      </c>
      <c r="F17" s="18">
        <v>2973734180</v>
      </c>
      <c r="G17" s="18">
        <v>1637969420</v>
      </c>
    </row>
    <row r="18" spans="1:7" x14ac:dyDescent="0.2">
      <c r="A18" s="20" t="s">
        <v>22</v>
      </c>
      <c r="B18" s="21">
        <v>22170319</v>
      </c>
      <c r="C18" s="21">
        <v>22170319</v>
      </c>
      <c r="D18" s="21"/>
      <c r="E18" s="21"/>
      <c r="F18" s="21">
        <v>22170319</v>
      </c>
      <c r="G18" s="22"/>
    </row>
    <row r="19" spans="1:7" x14ac:dyDescent="0.2">
      <c r="A19" s="5" t="s">
        <v>23</v>
      </c>
      <c r="B19" s="6">
        <v>3823581663</v>
      </c>
      <c r="C19" s="6">
        <v>3804462513</v>
      </c>
      <c r="D19" s="6">
        <v>10624560</v>
      </c>
      <c r="E19" s="6">
        <v>1646464010</v>
      </c>
      <c r="F19" s="6">
        <v>5461551083</v>
      </c>
      <c r="G19" s="6">
        <v>1637969420</v>
      </c>
    </row>
    <row r="20" spans="1:7" x14ac:dyDescent="0.2">
      <c r="A20" s="7" t="s">
        <v>24</v>
      </c>
      <c r="B20" s="8">
        <f>B12-B19</f>
        <v>263838297</v>
      </c>
      <c r="C20" s="8">
        <f>C12-C19</f>
        <v>261527337</v>
      </c>
      <c r="D20" s="8">
        <f t="shared" ref="D20:G20" si="0">D12-D19</f>
        <v>0</v>
      </c>
      <c r="E20" s="8">
        <f t="shared" si="0"/>
        <v>2310960</v>
      </c>
      <c r="F20" s="8">
        <f t="shared" si="0"/>
        <v>263838297</v>
      </c>
      <c r="G20" s="8">
        <f t="shared" si="0"/>
        <v>0</v>
      </c>
    </row>
    <row r="21" spans="1:7" x14ac:dyDescent="0.2">
      <c r="A21" s="25" t="s">
        <v>25</v>
      </c>
      <c r="B21" s="26"/>
      <c r="C21" s="26"/>
      <c r="D21" s="26"/>
      <c r="E21" s="26"/>
      <c r="F21" s="26"/>
      <c r="G21" s="26"/>
    </row>
    <row r="22" spans="1:7" x14ac:dyDescent="0.2">
      <c r="A22" s="15" t="s">
        <v>11</v>
      </c>
      <c r="B22" s="16"/>
      <c r="C22" s="16"/>
      <c r="D22" s="16"/>
      <c r="E22" s="16"/>
      <c r="F22" s="16"/>
      <c r="G22" s="16"/>
    </row>
    <row r="23" spans="1:7" x14ac:dyDescent="0.2">
      <c r="A23" s="17" t="s">
        <v>26</v>
      </c>
      <c r="B23" s="18">
        <v>5500000</v>
      </c>
      <c r="C23" s="18">
        <v>5500000</v>
      </c>
      <c r="D23" s="18"/>
      <c r="E23" s="18"/>
      <c r="F23" s="18">
        <v>5500000</v>
      </c>
      <c r="G23" s="19"/>
    </row>
    <row r="24" spans="1:7" x14ac:dyDescent="0.2">
      <c r="A24" s="20" t="s">
        <v>27</v>
      </c>
      <c r="B24" s="21">
        <v>210128240</v>
      </c>
      <c r="C24" s="21">
        <v>210128240</v>
      </c>
      <c r="D24" s="21">
        <v>5000</v>
      </c>
      <c r="E24" s="21">
        <v>45336960</v>
      </c>
      <c r="F24" s="21">
        <v>255470200</v>
      </c>
      <c r="G24" s="21">
        <v>45341960</v>
      </c>
    </row>
    <row r="25" spans="1:7" x14ac:dyDescent="0.2">
      <c r="A25" s="5" t="s">
        <v>28</v>
      </c>
      <c r="B25" s="6">
        <v>215628240</v>
      </c>
      <c r="C25" s="6">
        <v>215628240</v>
      </c>
      <c r="D25" s="6">
        <v>5000</v>
      </c>
      <c r="E25" s="6">
        <v>45336960</v>
      </c>
      <c r="F25" s="6">
        <v>260970200</v>
      </c>
      <c r="G25" s="6">
        <v>45341960</v>
      </c>
    </row>
    <row r="26" spans="1:7" x14ac:dyDescent="0.2">
      <c r="A26" s="23" t="s">
        <v>18</v>
      </c>
      <c r="B26" s="24"/>
      <c r="C26" s="24"/>
      <c r="D26" s="24"/>
      <c r="E26" s="24"/>
      <c r="F26" s="24"/>
      <c r="G26" s="24"/>
    </row>
    <row r="27" spans="1:7" x14ac:dyDescent="0.2">
      <c r="A27" s="17" t="s">
        <v>29</v>
      </c>
      <c r="B27" s="18">
        <v>202652515</v>
      </c>
      <c r="C27" s="18">
        <v>157391551</v>
      </c>
      <c r="D27" s="18">
        <v>5000</v>
      </c>
      <c r="E27" s="18">
        <v>45255964</v>
      </c>
      <c r="F27" s="18">
        <v>202652515</v>
      </c>
      <c r="G27" s="19"/>
    </row>
    <row r="28" spans="1:7" x14ac:dyDescent="0.2">
      <c r="A28" s="20" t="s">
        <v>27</v>
      </c>
      <c r="B28" s="21">
        <v>409264572</v>
      </c>
      <c r="C28" s="21">
        <v>454525536</v>
      </c>
      <c r="D28" s="21"/>
      <c r="E28" s="21">
        <v>80996</v>
      </c>
      <c r="F28" s="21">
        <v>454606532</v>
      </c>
      <c r="G28" s="21">
        <v>45341960</v>
      </c>
    </row>
    <row r="29" spans="1:7" x14ac:dyDescent="0.2">
      <c r="A29" s="5" t="s">
        <v>30</v>
      </c>
      <c r="B29" s="6">
        <v>610482087</v>
      </c>
      <c r="C29" s="6">
        <v>610482087</v>
      </c>
      <c r="D29" s="6">
        <v>5000</v>
      </c>
      <c r="E29" s="6">
        <v>45336960</v>
      </c>
      <c r="F29" s="6">
        <v>655824047</v>
      </c>
      <c r="G29" s="6">
        <v>45341960</v>
      </c>
    </row>
    <row r="30" spans="1:7" x14ac:dyDescent="0.2">
      <c r="A30" s="7" t="s">
        <v>31</v>
      </c>
      <c r="B30" s="8">
        <f>B25-B29</f>
        <v>-394853847</v>
      </c>
      <c r="C30" s="8">
        <f>C25-C29</f>
        <v>-394853847</v>
      </c>
      <c r="D30" s="8">
        <f t="shared" ref="D30:G30" si="1">D25-D29</f>
        <v>0</v>
      </c>
      <c r="E30" s="8">
        <f t="shared" si="1"/>
        <v>0</v>
      </c>
      <c r="F30" s="8">
        <f t="shared" si="1"/>
        <v>-394853847</v>
      </c>
      <c r="G30" s="8">
        <f t="shared" si="1"/>
        <v>0</v>
      </c>
    </row>
    <row r="31" spans="1:7" x14ac:dyDescent="0.2">
      <c r="A31" s="9" t="s">
        <v>32</v>
      </c>
      <c r="B31" s="10">
        <f>B20+B30</f>
        <v>-131015550</v>
      </c>
      <c r="C31" s="10">
        <f>C20+C30</f>
        <v>-133326510</v>
      </c>
      <c r="D31" s="10">
        <f t="shared" ref="D31:G31" si="2">D20+D30</f>
        <v>0</v>
      </c>
      <c r="E31" s="10">
        <f t="shared" si="2"/>
        <v>2310960</v>
      </c>
      <c r="F31" s="10">
        <f t="shared" si="2"/>
        <v>-131015550</v>
      </c>
      <c r="G31" s="10">
        <f t="shared" si="2"/>
        <v>0</v>
      </c>
    </row>
    <row r="32" spans="1:7" x14ac:dyDescent="0.2">
      <c r="A32" s="27" t="s">
        <v>33</v>
      </c>
      <c r="B32" s="28"/>
      <c r="C32" s="28"/>
      <c r="D32" s="28"/>
      <c r="E32" s="28"/>
      <c r="F32" s="28"/>
      <c r="G32" s="28"/>
    </row>
    <row r="33" spans="1:7" x14ac:dyDescent="0.2">
      <c r="A33" s="13" t="s">
        <v>34</v>
      </c>
      <c r="B33" s="14"/>
      <c r="C33" s="14"/>
      <c r="D33" s="14"/>
      <c r="E33" s="14"/>
      <c r="F33" s="14"/>
      <c r="G33" s="14"/>
    </row>
    <row r="34" spans="1:7" x14ac:dyDescent="0.2">
      <c r="A34" s="15" t="s">
        <v>11</v>
      </c>
      <c r="B34" s="16"/>
      <c r="C34" s="16"/>
      <c r="D34" s="16"/>
      <c r="E34" s="16"/>
      <c r="F34" s="16"/>
      <c r="G34" s="16"/>
    </row>
    <row r="35" spans="1:7" x14ac:dyDescent="0.2">
      <c r="A35" s="17" t="s">
        <v>35</v>
      </c>
      <c r="B35" s="18">
        <v>34855010</v>
      </c>
      <c r="C35" s="18">
        <v>34855010</v>
      </c>
      <c r="D35" s="18"/>
      <c r="E35" s="18"/>
      <c r="F35" s="18">
        <v>34855010</v>
      </c>
      <c r="G35" s="19"/>
    </row>
    <row r="36" spans="1:7" x14ac:dyDescent="0.2">
      <c r="A36" s="15" t="s">
        <v>18</v>
      </c>
      <c r="B36" s="16"/>
      <c r="C36" s="16"/>
      <c r="D36" s="16"/>
      <c r="E36" s="16"/>
      <c r="F36" s="16"/>
      <c r="G36" s="16"/>
    </row>
    <row r="37" spans="1:7" x14ac:dyDescent="0.2">
      <c r="A37" s="20" t="s">
        <v>35</v>
      </c>
      <c r="B37" s="21">
        <v>34058030</v>
      </c>
      <c r="C37" s="21">
        <v>34058030</v>
      </c>
      <c r="D37" s="21"/>
      <c r="E37" s="21"/>
      <c r="F37" s="21">
        <v>34058030</v>
      </c>
      <c r="G37" s="22"/>
    </row>
    <row r="38" spans="1:7" x14ac:dyDescent="0.2">
      <c r="A38" s="7" t="s">
        <v>36</v>
      </c>
      <c r="B38" s="8">
        <f t="shared" ref="B38:F38" si="3">B35-B37</f>
        <v>796980</v>
      </c>
      <c r="C38" s="8">
        <f>C35-C37</f>
        <v>796980</v>
      </c>
      <c r="D38" s="8">
        <f t="shared" si="3"/>
        <v>0</v>
      </c>
      <c r="E38" s="8">
        <f t="shared" si="3"/>
        <v>0</v>
      </c>
      <c r="F38" s="8">
        <f t="shared" si="3"/>
        <v>796980</v>
      </c>
      <c r="G38" s="8"/>
    </row>
    <row r="39" spans="1:7" x14ac:dyDescent="0.2">
      <c r="A39" s="25" t="s">
        <v>37</v>
      </c>
      <c r="B39" s="26"/>
      <c r="C39" s="26"/>
      <c r="D39" s="26"/>
      <c r="E39" s="26"/>
      <c r="F39" s="26"/>
      <c r="G39" s="26"/>
    </row>
    <row r="40" spans="1:7" x14ac:dyDescent="0.2">
      <c r="A40" s="15" t="s">
        <v>11</v>
      </c>
      <c r="B40" s="16"/>
      <c r="C40" s="16"/>
      <c r="D40" s="16"/>
      <c r="E40" s="16"/>
      <c r="F40" s="16"/>
      <c r="G40" s="16"/>
    </row>
    <row r="41" spans="1:7" x14ac:dyDescent="0.2">
      <c r="A41" s="17" t="s">
        <v>38</v>
      </c>
      <c r="B41" s="18">
        <v>1119845430</v>
      </c>
      <c r="C41" s="18">
        <v>1119845430</v>
      </c>
      <c r="D41" s="18"/>
      <c r="E41" s="18"/>
      <c r="F41" s="18">
        <v>1119845430</v>
      </c>
      <c r="G41" s="19"/>
    </row>
    <row r="42" spans="1:7" x14ac:dyDescent="0.2">
      <c r="A42" s="15" t="s">
        <v>18</v>
      </c>
      <c r="B42" s="16"/>
      <c r="C42" s="16"/>
      <c r="D42" s="16"/>
      <c r="E42" s="16"/>
      <c r="F42" s="16"/>
      <c r="G42" s="16"/>
    </row>
    <row r="43" spans="1:7" x14ac:dyDescent="0.2">
      <c r="A43" s="20" t="s">
        <v>38</v>
      </c>
      <c r="B43" s="21">
        <v>989626860</v>
      </c>
      <c r="C43" s="21">
        <v>987315900</v>
      </c>
      <c r="D43" s="21"/>
      <c r="E43" s="21">
        <v>2310960</v>
      </c>
      <c r="F43" s="21">
        <v>989626860</v>
      </c>
      <c r="G43" s="22"/>
    </row>
    <row r="44" spans="1:7" x14ac:dyDescent="0.2">
      <c r="A44" s="7" t="s">
        <v>39</v>
      </c>
      <c r="B44" s="8">
        <f t="shared" ref="B44" si="4">B41-B43</f>
        <v>130218570</v>
      </c>
      <c r="C44" s="8">
        <f>C41-C43</f>
        <v>132529530</v>
      </c>
      <c r="D44" s="8">
        <f t="shared" ref="D44" si="5">D41-D43</f>
        <v>0</v>
      </c>
      <c r="E44" s="8">
        <f t="shared" ref="E44" si="6">E41-E43</f>
        <v>-2310960</v>
      </c>
      <c r="F44" s="8">
        <f t="shared" ref="F44" si="7">F41-F43</f>
        <v>130218570</v>
      </c>
      <c r="G44" s="8"/>
    </row>
    <row r="45" spans="1:7" x14ac:dyDescent="0.2">
      <c r="A45" s="9" t="s">
        <v>40</v>
      </c>
      <c r="B45" s="10">
        <f t="shared" ref="B45:F45" si="8">B38+B44</f>
        <v>131015550</v>
      </c>
      <c r="C45" s="10">
        <f>C38+C44</f>
        <v>133326510</v>
      </c>
      <c r="D45" s="10">
        <f t="shared" si="8"/>
        <v>0</v>
      </c>
      <c r="E45" s="10">
        <f t="shared" si="8"/>
        <v>-2310960</v>
      </c>
      <c r="F45" s="10">
        <f t="shared" si="8"/>
        <v>131015550</v>
      </c>
      <c r="G45" s="10"/>
    </row>
    <row r="46" spans="1:7" x14ac:dyDescent="0.2">
      <c r="A46" s="9" t="s">
        <v>41</v>
      </c>
      <c r="B46" s="10">
        <f t="shared" ref="B46:F46" si="9">B31+B45</f>
        <v>0</v>
      </c>
      <c r="C46" s="10">
        <f>C31+C45</f>
        <v>0</v>
      </c>
      <c r="D46" s="10">
        <f t="shared" si="9"/>
        <v>0</v>
      </c>
      <c r="E46" s="10">
        <f t="shared" si="9"/>
        <v>0</v>
      </c>
      <c r="F46" s="10">
        <f t="shared" si="9"/>
        <v>0</v>
      </c>
      <c r="G46" s="10"/>
    </row>
    <row r="47" spans="1:7" x14ac:dyDescent="0.2">
      <c r="A47" s="27" t="s">
        <v>42</v>
      </c>
      <c r="B47" s="30"/>
      <c r="C47" s="30"/>
      <c r="D47" s="30"/>
      <c r="E47" s="30"/>
      <c r="F47" s="30"/>
      <c r="G47" s="30"/>
    </row>
    <row r="48" spans="1:7" x14ac:dyDescent="0.2">
      <c r="A48" s="29" t="s">
        <v>43</v>
      </c>
      <c r="B48" s="18">
        <v>12683160</v>
      </c>
      <c r="C48" s="18"/>
      <c r="D48" s="18"/>
      <c r="E48" s="18"/>
      <c r="F48" s="18"/>
      <c r="G48" s="18"/>
    </row>
    <row r="49" spans="1:7" x14ac:dyDescent="0.2">
      <c r="A49" s="29" t="s">
        <v>44</v>
      </c>
      <c r="B49" s="18">
        <v>-50000000</v>
      </c>
      <c r="C49" s="18"/>
      <c r="D49" s="18"/>
      <c r="E49" s="18"/>
      <c r="F49" s="18"/>
      <c r="G49" s="18"/>
    </row>
    <row r="50" spans="1:7" x14ac:dyDescent="0.2">
      <c r="A50" s="29" t="s">
        <v>45</v>
      </c>
      <c r="B50" s="18">
        <v>-38634590</v>
      </c>
      <c r="C50" s="18"/>
      <c r="D50" s="18"/>
      <c r="E50" s="18"/>
      <c r="F50" s="18"/>
      <c r="G50" s="18"/>
    </row>
    <row r="51" spans="1:7" x14ac:dyDescent="0.2">
      <c r="A51" s="29" t="s">
        <v>46</v>
      </c>
      <c r="B51" s="18">
        <v>115100000</v>
      </c>
      <c r="C51" s="18"/>
      <c r="D51" s="18"/>
      <c r="E51" s="18"/>
      <c r="F51" s="18"/>
      <c r="G51" s="18"/>
    </row>
    <row r="52" spans="1:7" x14ac:dyDescent="0.2">
      <c r="A52" s="29" t="s">
        <v>47</v>
      </c>
      <c r="B52" s="18">
        <v>64447130</v>
      </c>
      <c r="C52" s="18"/>
      <c r="D52" s="18"/>
      <c r="E52" s="18"/>
      <c r="F52" s="18"/>
      <c r="G52" s="18"/>
    </row>
    <row r="53" spans="1:7" x14ac:dyDescent="0.2">
      <c r="A53" s="29" t="s">
        <v>48</v>
      </c>
      <c r="B53" s="18">
        <v>5000000</v>
      </c>
      <c r="C53" s="18"/>
      <c r="D53" s="18"/>
      <c r="E53" s="18"/>
      <c r="F53" s="18"/>
      <c r="G53" s="18"/>
    </row>
    <row r="54" spans="1:7" x14ac:dyDescent="0.2">
      <c r="A54" s="29" t="s">
        <v>49</v>
      </c>
      <c r="B54" s="18">
        <v>37300000</v>
      </c>
      <c r="C54" s="18"/>
      <c r="D54" s="18"/>
      <c r="E54" s="18"/>
      <c r="F54" s="18"/>
      <c r="G54" s="18"/>
    </row>
    <row r="55" spans="1:7" x14ac:dyDescent="0.2">
      <c r="A55" s="9" t="s">
        <v>50</v>
      </c>
      <c r="B55" s="10">
        <f>SUM(B48:B54)</f>
        <v>145895700</v>
      </c>
      <c r="C55" s="10"/>
      <c r="D55" s="10"/>
      <c r="E55" s="10"/>
      <c r="F55" s="10"/>
      <c r="G55" s="10"/>
    </row>
    <row r="56" spans="1:7" x14ac:dyDescent="0.2">
      <c r="A56" s="31" t="s">
        <v>51</v>
      </c>
      <c r="B56" s="8">
        <f>B31+B55</f>
        <v>14880150</v>
      </c>
      <c r="C56" s="8"/>
      <c r="D56" s="8"/>
      <c r="E56" s="8"/>
      <c r="F56" s="8"/>
      <c r="G56" s="8"/>
    </row>
    <row r="57" spans="1:7" x14ac:dyDescent="0.2">
      <c r="A57" s="31" t="s">
        <v>52</v>
      </c>
      <c r="B57" s="32">
        <f>B56/(B58*1000)</f>
        <v>4.5780376334897551E-4</v>
      </c>
      <c r="C57" s="8"/>
      <c r="D57" s="8"/>
      <c r="E57" s="8"/>
      <c r="F57" s="8"/>
      <c r="G57" s="8"/>
    </row>
    <row r="58" spans="1:7" x14ac:dyDescent="0.2">
      <c r="A58" s="31" t="s">
        <v>53</v>
      </c>
      <c r="B58" s="8">
        <v>32503337</v>
      </c>
      <c r="C58" s="8"/>
      <c r="D58" s="8"/>
      <c r="E58" s="8"/>
      <c r="F58" s="8"/>
      <c r="G58" s="8"/>
    </row>
  </sheetData>
  <mergeCells count="3">
    <mergeCell ref="A1:G1"/>
    <mergeCell ref="A2:B2"/>
    <mergeCell ref="C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Principals magnituts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2018-10-26T11:35:29Z</dcterms:created>
  <dcterms:modified xsi:type="dcterms:W3CDTF">2019-01-25T13:12:43Z</dcterms:modified>
</cp:coreProperties>
</file>