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513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I49" i="1"/>
  <c r="G49"/>
  <c r="C64"/>
  <c r="D64"/>
  <c r="I48"/>
  <c r="I52"/>
  <c r="I55"/>
  <c r="I60"/>
  <c r="I61"/>
  <c r="I47"/>
  <c r="B48"/>
  <c r="B61" l="1"/>
  <c r="G48"/>
  <c r="G52"/>
  <c r="G55"/>
  <c r="G60"/>
  <c r="G61"/>
  <c r="G62"/>
  <c r="I62" s="1"/>
  <c r="G47"/>
  <c r="I63"/>
  <c r="I64" s="1"/>
  <c r="D63"/>
  <c r="B63"/>
  <c r="B64" s="1"/>
  <c r="G63" l="1"/>
  <c r="E42"/>
  <c r="E39"/>
  <c r="E38" s="1"/>
  <c r="E43" s="1"/>
  <c r="E35"/>
  <c r="E32"/>
  <c r="G32" s="1"/>
  <c r="G31" s="1"/>
  <c r="E27"/>
  <c r="E26"/>
  <c r="G26" s="1"/>
  <c r="I26" s="1"/>
  <c r="E23"/>
  <c r="E22"/>
  <c r="G22" s="1"/>
  <c r="I22" s="1"/>
  <c r="E17"/>
  <c r="E16"/>
  <c r="E15"/>
  <c r="E14"/>
  <c r="E13" s="1"/>
  <c r="E8"/>
  <c r="E9"/>
  <c r="E6" s="1"/>
  <c r="E10"/>
  <c r="E11"/>
  <c r="E7"/>
  <c r="G7" s="1"/>
  <c r="B6"/>
  <c r="C6"/>
  <c r="D6"/>
  <c r="F6"/>
  <c r="F19" s="1"/>
  <c r="F29" s="1"/>
  <c r="H6"/>
  <c r="G8"/>
  <c r="I8" s="1"/>
  <c r="G10"/>
  <c r="I10" s="1"/>
  <c r="G11"/>
  <c r="I11" s="1"/>
  <c r="B13"/>
  <c r="C13"/>
  <c r="D13"/>
  <c r="F13"/>
  <c r="H13"/>
  <c r="G14"/>
  <c r="I14" s="1"/>
  <c r="G15"/>
  <c r="I15" s="1"/>
  <c r="G16"/>
  <c r="I16" s="1"/>
  <c r="G17"/>
  <c r="I17" s="1"/>
  <c r="B19"/>
  <c r="C19"/>
  <c r="D19"/>
  <c r="H19"/>
  <c r="B21"/>
  <c r="C21"/>
  <c r="C28" s="1"/>
  <c r="C29" s="1"/>
  <c r="C44" s="1"/>
  <c r="D21"/>
  <c r="E21"/>
  <c r="E28" s="1"/>
  <c r="F21"/>
  <c r="H21"/>
  <c r="H28" s="1"/>
  <c r="H29" s="1"/>
  <c r="H44" s="1"/>
  <c r="G23"/>
  <c r="I23" s="1"/>
  <c r="B25"/>
  <c r="C25"/>
  <c r="D25"/>
  <c r="E25"/>
  <c r="F25"/>
  <c r="H25"/>
  <c r="G27"/>
  <c r="I27" s="1"/>
  <c r="B28"/>
  <c r="D28"/>
  <c r="F28"/>
  <c r="B29"/>
  <c r="D29"/>
  <c r="B31"/>
  <c r="C31"/>
  <c r="D31"/>
  <c r="E31"/>
  <c r="F31"/>
  <c r="H31"/>
  <c r="B34"/>
  <c r="B36" s="1"/>
  <c r="C34"/>
  <c r="D34"/>
  <c r="D36" s="1"/>
  <c r="E34"/>
  <c r="F34"/>
  <c r="F36" s="1"/>
  <c r="H34"/>
  <c r="G35"/>
  <c r="G34" s="1"/>
  <c r="C36"/>
  <c r="E36"/>
  <c r="B38"/>
  <c r="B43" s="1"/>
  <c r="C38"/>
  <c r="D38"/>
  <c r="D43" s="1"/>
  <c r="F38"/>
  <c r="F43" s="1"/>
  <c r="H38"/>
  <c r="G39"/>
  <c r="G38" s="1"/>
  <c r="B41"/>
  <c r="C41"/>
  <c r="D41"/>
  <c r="E41"/>
  <c r="F41"/>
  <c r="H41"/>
  <c r="G42"/>
  <c r="G41" s="1"/>
  <c r="C43"/>
  <c r="H43"/>
  <c r="B44" l="1"/>
  <c r="D44"/>
  <c r="F44"/>
  <c r="I39"/>
  <c r="I38" s="1"/>
  <c r="G9"/>
  <c r="I9" s="1"/>
  <c r="I42"/>
  <c r="G25"/>
  <c r="I25"/>
  <c r="G13"/>
  <c r="I13"/>
  <c r="E19"/>
  <c r="I7"/>
  <c r="G21"/>
  <c r="I21"/>
  <c r="E29"/>
  <c r="E44" s="1"/>
  <c r="I6"/>
  <c r="G6"/>
  <c r="G36"/>
  <c r="G19"/>
  <c r="G43"/>
  <c r="I28"/>
  <c r="I19"/>
  <c r="I35"/>
  <c r="I32"/>
  <c r="I41" l="1"/>
  <c r="G28"/>
  <c r="I29"/>
  <c r="I31"/>
  <c r="G29"/>
  <c r="G64" s="1"/>
  <c r="I34"/>
  <c r="I43" l="1"/>
  <c r="G44"/>
  <c r="I36"/>
  <c r="I44" l="1"/>
</calcChain>
</file>

<file path=xl/sharedStrings.xml><?xml version="1.0" encoding="utf-8"?>
<sst xmlns="http://schemas.openxmlformats.org/spreadsheetml/2006/main" count="71" uniqueCount="60">
  <si>
    <t>ESTRUCTURA ECONÒMICA</t>
  </si>
  <si>
    <t>SUBSECTORS, TRANSFERÈNCIES INTERNES, HOMOGENEITZACIONS I PRESSUPOST CONSOLIDAT</t>
  </si>
  <si>
    <t>AGIB</t>
  </si>
  <si>
    <t>ATIB</t>
  </si>
  <si>
    <t>SSIB</t>
  </si>
  <si>
    <t>Total</t>
  </si>
  <si>
    <t>TTII</t>
  </si>
  <si>
    <t>Consolidat</t>
  </si>
  <si>
    <t>Ajusts hom.</t>
  </si>
  <si>
    <t>Homogeneitzat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</si>
  <si>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</si>
  <si>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</si>
  <si>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</si>
  <si>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</si>
  <si>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</si>
  <si>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</si>
  <si>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</si>
  <si>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</si>
  <si>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</si>
  <si>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</si>
  <si>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</si>
  <si>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</si>
  <si>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</si>
  <si>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</si>
  <si>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</si>
  <si>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</si>
  <si>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</si>
  <si>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</si>
  <si>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</si>
  <si>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</si>
  <si>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</si>
  <si>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</si>
  <si>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</si>
  <si>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</si>
  <si>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</si>
  <si>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</si>
  <si>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</si>
  <si>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</si>
  <si>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</si>
  <si>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</si>
  <si>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</si>
  <si>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</si>
  <si>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</si>
  <si>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</si>
  <si>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</si>
  <si>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</si>
  <si>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</si>
  <si>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</si>
  <si>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</si>
  <si>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</si>
  <si>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</si>
  <si>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</si>
  <si>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</si>
  <si>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PP.GG. CAIB 2011. PRESSUPOST CONSOLIDAT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</si>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</sst>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0" xfId="0" applyFont="1"/>
    <xf numFmtId="0" fontId="4" fillId="0" borderId="3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 indent="1"/>
    </xf>
    <xf numFmtId="0" fontId="3" fillId="0" borderId="5" xfId="0" applyFont="1" applyBorder="1" applyAlignment="1">
      <alignment horizontal="left" indent="2"/>
    </xf>
    <xf numFmtId="0" fontId="3" fillId="5" borderId="6" xfId="0" applyFont="1" applyFill="1" applyBorder="1" applyAlignment="1">
      <alignment horizontal="left" indent="1"/>
    </xf>
    <xf numFmtId="0" fontId="5" fillId="5" borderId="3" xfId="0" applyFont="1" applyFill="1" applyBorder="1" applyAlignment="1">
      <alignment horizontal="left"/>
    </xf>
    <xf numFmtId="0" fontId="5" fillId="0" borderId="7" xfId="0" applyFont="1" applyBorder="1" applyAlignment="1">
      <alignment horizontal="left"/>
    </xf>
    <xf numFmtId="4" fontId="3" fillId="4" borderId="4" xfId="0" applyNumberFormat="1" applyFont="1" applyFill="1" applyBorder="1"/>
    <xf numFmtId="4" fontId="3" fillId="0" borderId="2" xfId="0" applyNumberFormat="1" applyFont="1" applyBorder="1"/>
    <xf numFmtId="4" fontId="3" fillId="0" borderId="5" xfId="0" applyNumberFormat="1" applyFont="1" applyBorder="1"/>
    <xf numFmtId="4" fontId="3" fillId="5" borderId="6" xfId="0" applyNumberFormat="1" applyFont="1" applyFill="1" applyBorder="1"/>
    <xf numFmtId="4" fontId="5" fillId="5" borderId="3" xfId="0" applyNumberFormat="1" applyFont="1" applyFill="1" applyBorder="1"/>
    <xf numFmtId="4" fontId="5" fillId="0" borderId="7" xfId="0" applyNumberFormat="1" applyFont="1" applyBorder="1"/>
    <xf numFmtId="0" fontId="5" fillId="6" borderId="3" xfId="0" applyFont="1" applyFill="1" applyBorder="1" applyAlignment="1">
      <alignment horizontal="left"/>
    </xf>
    <xf numFmtId="4" fontId="5" fillId="6" borderId="3" xfId="0" applyNumberFormat="1" applyFont="1" applyFill="1" applyBorder="1"/>
    <xf numFmtId="0" fontId="3" fillId="0" borderId="0" xfId="0" applyFont="1" applyBorder="1" applyAlignment="1">
      <alignment horizontal="left" indent="2"/>
    </xf>
    <xf numFmtId="4" fontId="3" fillId="0" borderId="0" xfId="0" applyNumberFormat="1" applyFont="1" applyBorder="1"/>
    <xf numFmtId="0" fontId="5" fillId="7" borderId="8" xfId="0" applyFont="1" applyFill="1" applyBorder="1" applyAlignment="1">
      <alignment horizontal="left"/>
    </xf>
    <xf numFmtId="4" fontId="5" fillId="7" borderId="8" xfId="0" applyNumberFormat="1" applyFont="1" applyFill="1" applyBorder="1"/>
    <xf numFmtId="0" fontId="5" fillId="7" borderId="9" xfId="0" applyFont="1" applyFill="1" applyBorder="1"/>
    <xf numFmtId="4" fontId="5" fillId="7" borderId="9" xfId="0" applyNumberFormat="1" applyFont="1" applyFill="1" applyBorder="1"/>
    <xf numFmtId="0" fontId="5" fillId="7" borderId="10" xfId="0" applyFont="1" applyFill="1" applyBorder="1"/>
    <xf numFmtId="10" fontId="5" fillId="7" borderId="10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68"/>
  <sheetViews>
    <sheetView tabSelected="1" zoomScale="90" zoomScaleNormal="90" workbookViewId="0">
      <selection activeCell="A2" sqref="A2:A3"/>
    </sheetView>
  </sheetViews>
  <sheetFormatPr baseColWidth="10" defaultRowHeight="12.75"/>
  <cols>
    <col min="1" max="1" width="50.7109375" style="4" customWidth="1"/>
    <col min="2" max="4" width="14.7109375" style="4" customWidth="1"/>
    <col min="5" max="5" width="14.7109375" style="4" hidden="1" customWidth="1"/>
    <col min="6" max="9" width="14.7109375" style="4" customWidth="1"/>
    <col min="10" max="10" width="13.28515625" style="4" bestFit="1" customWidth="1"/>
    <col min="11" max="16384" width="11.42578125" style="4"/>
  </cols>
  <sheetData>
    <row r="1" spans="1:9">
      <c r="A1" s="27" t="s">
        <v>53</v>
      </c>
      <c r="B1" s="27"/>
      <c r="C1" s="27"/>
      <c r="D1" s="27"/>
      <c r="E1" s="27"/>
      <c r="F1" s="27"/>
      <c r="G1" s="27"/>
      <c r="H1" s="27"/>
      <c r="I1" s="27"/>
    </row>
    <row r="2" spans="1:9">
      <c r="A2" s="28" t="s">
        <v>0</v>
      </c>
      <c r="B2" s="27" t="s">
        <v>1</v>
      </c>
      <c r="C2" s="27"/>
      <c r="D2" s="27"/>
      <c r="E2" s="27"/>
      <c r="F2" s="27"/>
      <c r="G2" s="27"/>
      <c r="H2" s="27"/>
      <c r="I2" s="27"/>
    </row>
    <row r="3" spans="1:9">
      <c r="A3" s="28"/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</row>
    <row r="4" spans="1:9">
      <c r="A4" s="2" t="s">
        <v>10</v>
      </c>
      <c r="B4" s="3"/>
      <c r="C4" s="3"/>
      <c r="D4" s="3"/>
      <c r="E4" s="3"/>
      <c r="F4" s="3"/>
      <c r="G4" s="3"/>
      <c r="H4" s="3"/>
      <c r="I4" s="3"/>
    </row>
    <row r="5" spans="1:9">
      <c r="A5" s="5" t="s">
        <v>11</v>
      </c>
      <c r="B5" s="5"/>
      <c r="C5" s="5"/>
      <c r="D5" s="5"/>
      <c r="E5" s="5"/>
      <c r="F5" s="5"/>
      <c r="G5" s="5"/>
      <c r="H5" s="5"/>
      <c r="I5" s="5"/>
    </row>
    <row r="6" spans="1:9">
      <c r="A6" s="6" t="s">
        <v>12</v>
      </c>
      <c r="B6" s="11">
        <f>SUM(B7:B11)</f>
        <v>2901498068.9100003</v>
      </c>
      <c r="C6" s="11">
        <f t="shared" ref="C6:E6" si="0">SUM(C7:C11)</f>
        <v>7182776.4299999997</v>
      </c>
      <c r="D6" s="11">
        <f t="shared" si="0"/>
        <v>892205307.53999996</v>
      </c>
      <c r="E6" s="11">
        <f t="shared" si="0"/>
        <v>3800886152.8800006</v>
      </c>
      <c r="F6" s="11">
        <f t="shared" ref="F6:I6" si="1">SUM(F7:F11)</f>
        <v>886539670.13</v>
      </c>
      <c r="G6" s="11">
        <f t="shared" si="1"/>
        <v>2914346482.7500005</v>
      </c>
      <c r="H6" s="11">
        <f t="shared" si="1"/>
        <v>-701597891.75999999</v>
      </c>
      <c r="I6" s="11">
        <f t="shared" si="1"/>
        <v>2212748590.9900002</v>
      </c>
    </row>
    <row r="7" spans="1:9">
      <c r="A7" s="7" t="s">
        <v>13</v>
      </c>
      <c r="B7" s="12">
        <v>845473704.18999994</v>
      </c>
      <c r="C7" s="12"/>
      <c r="D7" s="12"/>
      <c r="E7" s="12">
        <f>SUM(B7:D7)</f>
        <v>845473704.18999994</v>
      </c>
      <c r="F7" s="13"/>
      <c r="G7" s="13">
        <f>E7-F7</f>
        <v>845473704.18999994</v>
      </c>
      <c r="H7" s="13"/>
      <c r="I7" s="13">
        <f>G7+H7</f>
        <v>845473704.18999994</v>
      </c>
    </row>
    <row r="8" spans="1:9">
      <c r="A8" s="7" t="s">
        <v>14</v>
      </c>
      <c r="B8" s="13">
        <v>1568524170.9600003</v>
      </c>
      <c r="C8" s="13"/>
      <c r="D8" s="13"/>
      <c r="E8" s="12">
        <f t="shared" ref="E8:E11" si="2">SUM(B8:D8)</f>
        <v>1568524170.9600003</v>
      </c>
      <c r="F8" s="13"/>
      <c r="G8" s="13">
        <f t="shared" ref="G8:G11" si="3">E8-F8</f>
        <v>1568524170.9600003</v>
      </c>
      <c r="H8" s="13"/>
      <c r="I8" s="13">
        <f t="shared" ref="I8:I11" si="4">G8+H8</f>
        <v>1568524170.9600003</v>
      </c>
    </row>
    <row r="9" spans="1:9">
      <c r="A9" s="7" t="s">
        <v>15</v>
      </c>
      <c r="B9" s="13">
        <v>79602434.790000021</v>
      </c>
      <c r="C9" s="13">
        <v>13831.380000000001</v>
      </c>
      <c r="D9" s="13">
        <v>12083578.730000004</v>
      </c>
      <c r="E9" s="12">
        <f t="shared" si="2"/>
        <v>91699844.900000021</v>
      </c>
      <c r="F9" s="13"/>
      <c r="G9" s="13">
        <f t="shared" si="3"/>
        <v>91699844.900000021</v>
      </c>
      <c r="H9" s="13"/>
      <c r="I9" s="13">
        <f t="shared" si="4"/>
        <v>91699844.900000021</v>
      </c>
    </row>
    <row r="10" spans="1:9">
      <c r="A10" s="7" t="s">
        <v>16</v>
      </c>
      <c r="B10" s="13">
        <v>407731032.01000005</v>
      </c>
      <c r="C10" s="13">
        <v>7104431.7599999998</v>
      </c>
      <c r="D10" s="13">
        <v>879954628.40999997</v>
      </c>
      <c r="E10" s="12">
        <f t="shared" si="2"/>
        <v>1294790092.1800001</v>
      </c>
      <c r="F10" s="12">
        <v>886539670.13</v>
      </c>
      <c r="G10" s="13">
        <f t="shared" si="3"/>
        <v>408250422.05000007</v>
      </c>
      <c r="H10" s="13">
        <v>-701597891.75999999</v>
      </c>
      <c r="I10" s="13">
        <f t="shared" si="4"/>
        <v>-293347469.70999992</v>
      </c>
    </row>
    <row r="11" spans="1:9">
      <c r="A11" s="7" t="s">
        <v>17</v>
      </c>
      <c r="B11" s="13">
        <v>166726.96000000002</v>
      </c>
      <c r="C11" s="13">
        <v>64513.29</v>
      </c>
      <c r="D11" s="13">
        <v>167100.4</v>
      </c>
      <c r="E11" s="12">
        <f t="shared" si="2"/>
        <v>398340.65</v>
      </c>
      <c r="F11" s="13"/>
      <c r="G11" s="13">
        <f t="shared" si="3"/>
        <v>398340.65</v>
      </c>
      <c r="H11" s="13"/>
      <c r="I11" s="13">
        <f t="shared" si="4"/>
        <v>398340.65</v>
      </c>
    </row>
    <row r="12" spans="1:9">
      <c r="A12" s="5"/>
      <c r="B12" s="5"/>
      <c r="C12" s="5"/>
      <c r="D12" s="5"/>
      <c r="E12" s="5"/>
      <c r="F12" s="5"/>
      <c r="G12" s="5"/>
      <c r="H12" s="5"/>
      <c r="I12" s="5"/>
    </row>
    <row r="13" spans="1:9">
      <c r="A13" s="6" t="s">
        <v>18</v>
      </c>
      <c r="B13" s="11">
        <f>SUM(B14:B18)</f>
        <v>3096431692.6600037</v>
      </c>
      <c r="C13" s="11">
        <f t="shared" ref="C13:E13" si="5">SUM(C14:C18)</f>
        <v>8819081.7400000002</v>
      </c>
      <c r="D13" s="11">
        <f t="shared" si="5"/>
        <v>1128311113.3799996</v>
      </c>
      <c r="E13" s="11">
        <f t="shared" si="5"/>
        <v>4233561887.7800035</v>
      </c>
      <c r="F13" s="11">
        <f t="shared" ref="F13:I13" si="6">SUM(F14:F18)</f>
        <v>886539670.13</v>
      </c>
      <c r="G13" s="11">
        <f>SUM(G14:G18)</f>
        <v>3347022217.6500034</v>
      </c>
      <c r="H13" s="11">
        <f>SUM(H14:H18)</f>
        <v>-701597891.75999999</v>
      </c>
      <c r="I13" s="11">
        <f t="shared" si="6"/>
        <v>2645424325.8900032</v>
      </c>
    </row>
    <row r="14" spans="1:9">
      <c r="A14" s="7" t="s">
        <v>19</v>
      </c>
      <c r="B14" s="12">
        <v>633790676.42000377</v>
      </c>
      <c r="C14" s="12">
        <v>5597081.4800000004</v>
      </c>
      <c r="D14" s="12">
        <v>468203531.16999996</v>
      </c>
      <c r="E14" s="12">
        <f>SUM(B14:D14)</f>
        <v>1107591289.0700037</v>
      </c>
      <c r="F14" s="13"/>
      <c r="G14" s="13">
        <f t="shared" ref="G14:G17" si="7">E14-F14</f>
        <v>1107591289.0700037</v>
      </c>
      <c r="H14" s="13"/>
      <c r="I14" s="13">
        <f>G14+H14</f>
        <v>1107591289.0700037</v>
      </c>
    </row>
    <row r="15" spans="1:9">
      <c r="A15" s="7" t="s">
        <v>20</v>
      </c>
      <c r="B15" s="13">
        <v>80603279.310000107</v>
      </c>
      <c r="C15" s="13">
        <v>1998134.9300000002</v>
      </c>
      <c r="D15" s="13">
        <v>461017134.58999979</v>
      </c>
      <c r="E15" s="12">
        <f t="shared" ref="E15:E17" si="8">SUM(B15:D15)</f>
        <v>543618548.82999992</v>
      </c>
      <c r="F15" s="13"/>
      <c r="G15" s="13">
        <f t="shared" si="7"/>
        <v>543618548.82999992</v>
      </c>
      <c r="H15" s="13"/>
      <c r="I15" s="13">
        <f t="shared" ref="I15:I17" si="9">G15+H15</f>
        <v>543618548.82999992</v>
      </c>
    </row>
    <row r="16" spans="1:9">
      <c r="A16" s="7" t="s">
        <v>21</v>
      </c>
      <c r="B16" s="13">
        <v>116682633.04000001</v>
      </c>
      <c r="C16" s="13">
        <v>1188965.33</v>
      </c>
      <c r="D16" s="13">
        <v>4720303.2699999996</v>
      </c>
      <c r="E16" s="12">
        <f t="shared" si="8"/>
        <v>122591901.64</v>
      </c>
      <c r="F16" s="12"/>
      <c r="G16" s="13">
        <f t="shared" si="7"/>
        <v>122591901.64</v>
      </c>
      <c r="H16" s="13"/>
      <c r="I16" s="13">
        <f t="shared" si="9"/>
        <v>122591901.64</v>
      </c>
    </row>
    <row r="17" spans="1:9">
      <c r="A17" s="7" t="s">
        <v>16</v>
      </c>
      <c r="B17" s="13">
        <v>2265355103.8899999</v>
      </c>
      <c r="C17" s="13">
        <v>34900</v>
      </c>
      <c r="D17" s="13">
        <v>194370144.35000002</v>
      </c>
      <c r="E17" s="12">
        <f t="shared" si="8"/>
        <v>2459760148.2399998</v>
      </c>
      <c r="F17" s="12">
        <v>886539670.13</v>
      </c>
      <c r="G17" s="13">
        <f t="shared" si="7"/>
        <v>1573220478.1099997</v>
      </c>
      <c r="H17" s="13">
        <v>-701597891.75999999</v>
      </c>
      <c r="I17" s="13">
        <f t="shared" si="9"/>
        <v>871622586.34999967</v>
      </c>
    </row>
    <row r="18" spans="1:9">
      <c r="A18" s="7" t="s">
        <v>22</v>
      </c>
      <c r="B18" s="13"/>
      <c r="C18" s="13"/>
      <c r="D18" s="13"/>
      <c r="E18" s="12"/>
      <c r="F18" s="13"/>
      <c r="G18" s="13"/>
      <c r="H18" s="13"/>
      <c r="I18" s="13"/>
    </row>
    <row r="19" spans="1:9">
      <c r="A19" s="8" t="s">
        <v>23</v>
      </c>
      <c r="B19" s="14">
        <f>B6-B13</f>
        <v>-194933623.75000334</v>
      </c>
      <c r="C19" s="14">
        <f t="shared" ref="C19:I19" si="10">C6-C13</f>
        <v>-1636305.3100000005</v>
      </c>
      <c r="D19" s="14">
        <f t="shared" si="10"/>
        <v>-236105805.83999968</v>
      </c>
      <c r="E19" s="14">
        <f t="shared" si="10"/>
        <v>-432675734.90000296</v>
      </c>
      <c r="F19" s="14">
        <f t="shared" si="10"/>
        <v>0</v>
      </c>
      <c r="G19" s="14">
        <f>G6-G13</f>
        <v>-432675734.90000296</v>
      </c>
      <c r="H19" s="14">
        <f>H6-H13</f>
        <v>0</v>
      </c>
      <c r="I19" s="14">
        <f t="shared" si="10"/>
        <v>-432675734.90000296</v>
      </c>
    </row>
    <row r="20" spans="1:9">
      <c r="A20" s="5" t="s">
        <v>24</v>
      </c>
      <c r="B20" s="5"/>
      <c r="C20" s="5"/>
      <c r="D20" s="5"/>
      <c r="E20" s="5"/>
      <c r="F20" s="5"/>
      <c r="G20" s="5"/>
      <c r="H20" s="5"/>
      <c r="I20" s="5"/>
    </row>
    <row r="21" spans="1:9">
      <c r="A21" s="6" t="s">
        <v>12</v>
      </c>
      <c r="B21" s="11">
        <f>SUM(B22:B23)</f>
        <v>164526411.16999999</v>
      </c>
      <c r="C21" s="11">
        <f t="shared" ref="C21:I21" si="11">SUM(C22:C23)</f>
        <v>561644.41</v>
      </c>
      <c r="D21" s="11">
        <f t="shared" si="11"/>
        <v>25166029.5</v>
      </c>
      <c r="E21" s="11">
        <f t="shared" si="11"/>
        <v>190254085.07999998</v>
      </c>
      <c r="F21" s="11">
        <f t="shared" si="11"/>
        <v>25646673.91</v>
      </c>
      <c r="G21" s="11">
        <f t="shared" si="11"/>
        <v>164607411.16999999</v>
      </c>
      <c r="H21" s="11">
        <f t="shared" si="11"/>
        <v>0</v>
      </c>
      <c r="I21" s="11">
        <f t="shared" si="11"/>
        <v>164607411.16999999</v>
      </c>
    </row>
    <row r="22" spans="1:9">
      <c r="A22" s="7" t="s">
        <v>25</v>
      </c>
      <c r="B22" s="12">
        <v>8896.2100000000009</v>
      </c>
      <c r="C22" s="12"/>
      <c r="D22" s="12"/>
      <c r="E22" s="12">
        <f t="shared" ref="E22:E23" si="12">SUM(B22:D22)</f>
        <v>8896.2100000000009</v>
      </c>
      <c r="F22" s="13"/>
      <c r="G22" s="13">
        <f>E22-F22</f>
        <v>8896.2100000000009</v>
      </c>
      <c r="H22" s="13"/>
      <c r="I22" s="13">
        <f>G22+H22</f>
        <v>8896.2100000000009</v>
      </c>
    </row>
    <row r="23" spans="1:9">
      <c r="A23" s="7" t="s">
        <v>26</v>
      </c>
      <c r="B23" s="13">
        <v>164517514.95999998</v>
      </c>
      <c r="C23" s="13">
        <v>561644.41</v>
      </c>
      <c r="D23" s="13">
        <v>25166029.5</v>
      </c>
      <c r="E23" s="12">
        <f t="shared" si="12"/>
        <v>190245188.86999997</v>
      </c>
      <c r="F23" s="12">
        <v>25646673.91</v>
      </c>
      <c r="G23" s="13">
        <f>E23-F23</f>
        <v>164598514.95999998</v>
      </c>
      <c r="H23" s="13"/>
      <c r="I23" s="13">
        <f t="shared" ref="I23" si="13">G23+H23</f>
        <v>164598514.95999998</v>
      </c>
    </row>
    <row r="24" spans="1:9">
      <c r="A24" s="7"/>
      <c r="B24" s="13"/>
      <c r="C24" s="13"/>
      <c r="D24" s="13"/>
      <c r="E24" s="13"/>
      <c r="F24" s="13"/>
      <c r="G24" s="13"/>
      <c r="H24" s="13"/>
      <c r="I24" s="13"/>
    </row>
    <row r="25" spans="1:9">
      <c r="A25" s="6" t="s">
        <v>18</v>
      </c>
      <c r="B25" s="11">
        <f>SUM(B26:B27)</f>
        <v>487387793.5999999</v>
      </c>
      <c r="C25" s="11">
        <f t="shared" ref="C25:I25" si="14">SUM(C26:C27)</f>
        <v>642701.82999999996</v>
      </c>
      <c r="D25" s="11">
        <f t="shared" si="14"/>
        <v>18109289.160000004</v>
      </c>
      <c r="E25" s="11">
        <f t="shared" si="14"/>
        <v>506139784.58999991</v>
      </c>
      <c r="F25" s="11">
        <f t="shared" si="14"/>
        <v>25646673.91</v>
      </c>
      <c r="G25" s="11">
        <f t="shared" si="14"/>
        <v>480493110.67999983</v>
      </c>
      <c r="H25" s="11">
        <f t="shared" si="14"/>
        <v>0</v>
      </c>
      <c r="I25" s="11">
        <f t="shared" si="14"/>
        <v>480493110.67999983</v>
      </c>
    </row>
    <row r="26" spans="1:9">
      <c r="A26" s="7" t="s">
        <v>27</v>
      </c>
      <c r="B26" s="12">
        <v>130206071.40999995</v>
      </c>
      <c r="C26" s="12">
        <v>642701.82999999996</v>
      </c>
      <c r="D26" s="12">
        <v>17809289.160000004</v>
      </c>
      <c r="E26" s="12">
        <f t="shared" ref="E26:E27" si="15">SUM(B26:D26)</f>
        <v>148658062.39999995</v>
      </c>
      <c r="F26" s="13"/>
      <c r="G26" s="13">
        <f>E26-F26</f>
        <v>148658062.39999995</v>
      </c>
      <c r="H26" s="13"/>
      <c r="I26" s="13">
        <f>G26+H26</f>
        <v>148658062.39999995</v>
      </c>
    </row>
    <row r="27" spans="1:9">
      <c r="A27" s="7" t="s">
        <v>26</v>
      </c>
      <c r="B27" s="13">
        <v>357181722.18999994</v>
      </c>
      <c r="C27" s="13"/>
      <c r="D27" s="13">
        <v>300000</v>
      </c>
      <c r="E27" s="12">
        <f t="shared" si="15"/>
        <v>357481722.18999994</v>
      </c>
      <c r="F27" s="12">
        <v>25646673.91</v>
      </c>
      <c r="G27" s="13">
        <f>E27-F27</f>
        <v>331835048.27999991</v>
      </c>
      <c r="H27" s="13"/>
      <c r="I27" s="13">
        <f t="shared" ref="I27" si="16">G27+H27</f>
        <v>331835048.27999991</v>
      </c>
    </row>
    <row r="28" spans="1:9">
      <c r="A28" s="8" t="s">
        <v>28</v>
      </c>
      <c r="B28" s="14">
        <f>B21-B25</f>
        <v>-322861382.42999995</v>
      </c>
      <c r="C28" s="14">
        <f t="shared" ref="C28:I28" si="17">C21-C25</f>
        <v>-81057.419999999925</v>
      </c>
      <c r="D28" s="14">
        <f t="shared" si="17"/>
        <v>7056740.3399999961</v>
      </c>
      <c r="E28" s="14">
        <f t="shared" si="17"/>
        <v>-315885699.50999993</v>
      </c>
      <c r="F28" s="14">
        <f t="shared" si="17"/>
        <v>0</v>
      </c>
      <c r="G28" s="14">
        <f t="shared" si="17"/>
        <v>-315885699.50999987</v>
      </c>
      <c r="H28" s="14">
        <f t="shared" si="17"/>
        <v>0</v>
      </c>
      <c r="I28" s="14">
        <f t="shared" si="17"/>
        <v>-315885699.50999987</v>
      </c>
    </row>
    <row r="29" spans="1:9">
      <c r="A29" s="17" t="s">
        <v>29</v>
      </c>
      <c r="B29" s="18">
        <f>B19+B28</f>
        <v>-517795006.18000329</v>
      </c>
      <c r="C29" s="18">
        <f t="shared" ref="C29:I29" si="18">C19+C28</f>
        <v>-1717362.7300000004</v>
      </c>
      <c r="D29" s="18">
        <f t="shared" si="18"/>
        <v>-229049065.49999967</v>
      </c>
      <c r="E29" s="18">
        <f t="shared" si="18"/>
        <v>-748561434.41000295</v>
      </c>
      <c r="F29" s="18">
        <f t="shared" si="18"/>
        <v>0</v>
      </c>
      <c r="G29" s="18">
        <f t="shared" si="18"/>
        <v>-748561434.41000283</v>
      </c>
      <c r="H29" s="18">
        <f t="shared" si="18"/>
        <v>0</v>
      </c>
      <c r="I29" s="18">
        <f t="shared" si="18"/>
        <v>-748561434.41000283</v>
      </c>
    </row>
    <row r="30" spans="1:9">
      <c r="A30" s="2" t="s">
        <v>30</v>
      </c>
      <c r="B30" s="3"/>
      <c r="C30" s="3"/>
      <c r="D30" s="3"/>
      <c r="E30" s="3"/>
      <c r="F30" s="3"/>
      <c r="G30" s="3"/>
      <c r="H30" s="3"/>
      <c r="I30" s="3"/>
    </row>
    <row r="31" spans="1:9">
      <c r="A31" s="6" t="s">
        <v>12</v>
      </c>
      <c r="B31" s="11">
        <f>SUM(B32)</f>
        <v>693684.44</v>
      </c>
      <c r="C31" s="11">
        <f t="shared" ref="C31:I31" si="19">SUM(C32)</f>
        <v>0</v>
      </c>
      <c r="D31" s="11">
        <f t="shared" si="19"/>
        <v>0</v>
      </c>
      <c r="E31" s="11">
        <f t="shared" si="19"/>
        <v>693684.44</v>
      </c>
      <c r="F31" s="11">
        <f t="shared" si="19"/>
        <v>0</v>
      </c>
      <c r="G31" s="11">
        <f t="shared" si="19"/>
        <v>693684.44</v>
      </c>
      <c r="H31" s="11">
        <f t="shared" si="19"/>
        <v>0</v>
      </c>
      <c r="I31" s="11">
        <f t="shared" si="19"/>
        <v>693684.44</v>
      </c>
    </row>
    <row r="32" spans="1:9">
      <c r="A32" s="7" t="s">
        <v>31</v>
      </c>
      <c r="B32" s="12">
        <v>693684.44</v>
      </c>
      <c r="C32" s="12"/>
      <c r="D32" s="12"/>
      <c r="E32" s="12">
        <f>SUM(B32:D32)</f>
        <v>693684.44</v>
      </c>
      <c r="F32" s="13"/>
      <c r="G32" s="13">
        <f>E32-F32</f>
        <v>693684.44</v>
      </c>
      <c r="H32" s="13"/>
      <c r="I32" s="13">
        <f>G32+H32</f>
        <v>693684.44</v>
      </c>
    </row>
    <row r="33" spans="1:9">
      <c r="A33" s="7"/>
      <c r="B33" s="13"/>
      <c r="C33" s="13"/>
      <c r="D33" s="13"/>
      <c r="E33" s="13"/>
      <c r="F33" s="13"/>
      <c r="G33" s="13"/>
      <c r="H33" s="13"/>
      <c r="I33" s="13"/>
    </row>
    <row r="34" spans="1:9">
      <c r="A34" s="6" t="s">
        <v>18</v>
      </c>
      <c r="B34" s="11">
        <f>SUM(B35)</f>
        <v>1341719.1400000001</v>
      </c>
      <c r="C34" s="11">
        <f t="shared" ref="C34:I34" si="20">SUM(C35)</f>
        <v>0</v>
      </c>
      <c r="D34" s="11">
        <f t="shared" si="20"/>
        <v>0</v>
      </c>
      <c r="E34" s="11">
        <f t="shared" si="20"/>
        <v>1341719.1400000001</v>
      </c>
      <c r="F34" s="11">
        <f t="shared" si="20"/>
        <v>0</v>
      </c>
      <c r="G34" s="11">
        <f t="shared" si="20"/>
        <v>1341719.1400000001</v>
      </c>
      <c r="H34" s="11">
        <f t="shared" si="20"/>
        <v>0</v>
      </c>
      <c r="I34" s="11">
        <f t="shared" si="20"/>
        <v>1341719.1400000001</v>
      </c>
    </row>
    <row r="35" spans="1:9">
      <c r="A35" s="7" t="s">
        <v>31</v>
      </c>
      <c r="B35" s="12">
        <v>1341719.1400000001</v>
      </c>
      <c r="C35" s="12"/>
      <c r="D35" s="12"/>
      <c r="E35" s="12">
        <f>SUM(B35:D35)</f>
        <v>1341719.1400000001</v>
      </c>
      <c r="F35" s="13"/>
      <c r="G35" s="13">
        <f>E35-F35</f>
        <v>1341719.1400000001</v>
      </c>
      <c r="H35" s="13"/>
      <c r="I35" s="13">
        <f>G35+H35</f>
        <v>1341719.1400000001</v>
      </c>
    </row>
    <row r="36" spans="1:9">
      <c r="A36" s="17" t="s">
        <v>32</v>
      </c>
      <c r="B36" s="18">
        <f>B31-B34</f>
        <v>-648034.70000000019</v>
      </c>
      <c r="C36" s="18">
        <f t="shared" ref="C36:I36" si="21">C31-C34</f>
        <v>0</v>
      </c>
      <c r="D36" s="18">
        <f t="shared" si="21"/>
        <v>0</v>
      </c>
      <c r="E36" s="18">
        <f t="shared" si="21"/>
        <v>-648034.70000000019</v>
      </c>
      <c r="F36" s="18">
        <f t="shared" si="21"/>
        <v>0</v>
      </c>
      <c r="G36" s="18">
        <f t="shared" si="21"/>
        <v>-648034.70000000019</v>
      </c>
      <c r="H36" s="18"/>
      <c r="I36" s="18">
        <f t="shared" si="21"/>
        <v>-648034.70000000019</v>
      </c>
    </row>
    <row r="37" spans="1:9">
      <c r="A37" s="2" t="s">
        <v>33</v>
      </c>
      <c r="B37" s="3"/>
      <c r="C37" s="3"/>
      <c r="D37" s="3"/>
      <c r="E37" s="3"/>
      <c r="F37" s="3"/>
      <c r="G37" s="3"/>
      <c r="H37" s="3"/>
      <c r="I37" s="3"/>
    </row>
    <row r="38" spans="1:9">
      <c r="A38" s="6" t="s">
        <v>12</v>
      </c>
      <c r="B38" s="11">
        <f>SUM(B39)</f>
        <v>224500000</v>
      </c>
      <c r="C38" s="11">
        <f t="shared" ref="C38:I38" si="22">SUM(C39)</f>
        <v>0</v>
      </c>
      <c r="D38" s="11">
        <f t="shared" si="22"/>
        <v>0</v>
      </c>
      <c r="E38" s="11">
        <f t="shared" si="22"/>
        <v>224500000</v>
      </c>
      <c r="F38" s="11">
        <f t="shared" si="22"/>
        <v>0</v>
      </c>
      <c r="G38" s="11">
        <f t="shared" si="22"/>
        <v>224500000</v>
      </c>
      <c r="H38" s="11">
        <f t="shared" si="22"/>
        <v>0</v>
      </c>
      <c r="I38" s="11">
        <f t="shared" si="22"/>
        <v>224500000</v>
      </c>
    </row>
    <row r="39" spans="1:9">
      <c r="A39" s="7" t="s">
        <v>34</v>
      </c>
      <c r="B39" s="12">
        <v>224500000</v>
      </c>
      <c r="C39" s="12"/>
      <c r="D39" s="12"/>
      <c r="E39" s="12">
        <f>SUM(B39:D39)</f>
        <v>224500000</v>
      </c>
      <c r="F39" s="13"/>
      <c r="G39" s="13">
        <f>E39-F39</f>
        <v>224500000</v>
      </c>
      <c r="H39" s="13"/>
      <c r="I39" s="13">
        <f>G39+H39</f>
        <v>224500000</v>
      </c>
    </row>
    <row r="40" spans="1:9">
      <c r="A40" s="7"/>
      <c r="B40" s="13"/>
      <c r="C40" s="13"/>
      <c r="D40" s="13"/>
      <c r="E40" s="13"/>
      <c r="F40" s="13"/>
      <c r="G40" s="13"/>
      <c r="H40" s="13"/>
      <c r="I40" s="13"/>
    </row>
    <row r="41" spans="1:9">
      <c r="A41" s="6" t="s">
        <v>18</v>
      </c>
      <c r="B41" s="11">
        <f>SUM(B42)</f>
        <v>212942164.37</v>
      </c>
      <c r="C41" s="11">
        <f t="shared" ref="C41:I41" si="23">SUM(C42)</f>
        <v>0</v>
      </c>
      <c r="D41" s="11">
        <f t="shared" si="23"/>
        <v>1875000</v>
      </c>
      <c r="E41" s="11">
        <f t="shared" si="23"/>
        <v>214817164.37</v>
      </c>
      <c r="F41" s="11">
        <f t="shared" si="23"/>
        <v>0</v>
      </c>
      <c r="G41" s="11">
        <f t="shared" si="23"/>
        <v>214817164.37</v>
      </c>
      <c r="H41" s="11">
        <f t="shared" si="23"/>
        <v>0</v>
      </c>
      <c r="I41" s="11">
        <f t="shared" si="23"/>
        <v>214817164.37</v>
      </c>
    </row>
    <row r="42" spans="1:9">
      <c r="A42" s="7" t="s">
        <v>34</v>
      </c>
      <c r="B42" s="12">
        <v>212942164.37</v>
      </c>
      <c r="C42" s="12"/>
      <c r="D42" s="12">
        <v>1875000</v>
      </c>
      <c r="E42" s="12">
        <f>SUM(B42:D42)</f>
        <v>214817164.37</v>
      </c>
      <c r="F42" s="13"/>
      <c r="G42" s="13">
        <f>E42-F42</f>
        <v>214817164.37</v>
      </c>
      <c r="H42" s="13"/>
      <c r="I42" s="13">
        <f>G42+H42</f>
        <v>214817164.37</v>
      </c>
    </row>
    <row r="43" spans="1:9" ht="13.5" thickBot="1">
      <c r="A43" s="9" t="s">
        <v>35</v>
      </c>
      <c r="B43" s="15">
        <f>B38-B41</f>
        <v>11557835.629999995</v>
      </c>
      <c r="C43" s="15">
        <f t="shared" ref="C43:I43" si="24">C38-C41</f>
        <v>0</v>
      </c>
      <c r="D43" s="15">
        <f t="shared" si="24"/>
        <v>-1875000</v>
      </c>
      <c r="E43" s="15">
        <f t="shared" si="24"/>
        <v>9682835.6299999952</v>
      </c>
      <c r="F43" s="15">
        <f t="shared" si="24"/>
        <v>0</v>
      </c>
      <c r="G43" s="15">
        <f t="shared" si="24"/>
        <v>9682835.6299999952</v>
      </c>
      <c r="H43" s="15">
        <f t="shared" si="24"/>
        <v>0</v>
      </c>
      <c r="I43" s="15">
        <f t="shared" si="24"/>
        <v>9682835.6299999952</v>
      </c>
    </row>
    <row r="44" spans="1:9" ht="13.5" thickTop="1">
      <c r="A44" s="10" t="s">
        <v>36</v>
      </c>
      <c r="B44" s="16">
        <f>B29+B36+B43</f>
        <v>-506885205.25000328</v>
      </c>
      <c r="C44" s="16">
        <f t="shared" ref="C44:I44" si="25">C29+C36+C43</f>
        <v>-1717362.7300000004</v>
      </c>
      <c r="D44" s="16">
        <f t="shared" si="25"/>
        <v>-230924065.49999967</v>
      </c>
      <c r="E44" s="16">
        <f t="shared" si="25"/>
        <v>-739526633.480003</v>
      </c>
      <c r="F44" s="16">
        <f t="shared" si="25"/>
        <v>0</v>
      </c>
      <c r="G44" s="16">
        <f t="shared" si="25"/>
        <v>-739526633.48000288</v>
      </c>
      <c r="H44" s="16">
        <f t="shared" si="25"/>
        <v>0</v>
      </c>
      <c r="I44" s="16">
        <f t="shared" si="25"/>
        <v>-739526633.48000288</v>
      </c>
    </row>
    <row r="46" spans="1:9">
      <c r="A46" s="2" t="s">
        <v>37</v>
      </c>
      <c r="B46" s="3"/>
      <c r="C46" s="3"/>
      <c r="D46" s="3"/>
      <c r="E46" s="3"/>
      <c r="F46" s="3"/>
      <c r="G46" s="3"/>
      <c r="H46" s="3"/>
      <c r="I46" s="3"/>
    </row>
    <row r="47" spans="1:9">
      <c r="A47" s="7" t="s">
        <v>38</v>
      </c>
      <c r="B47" s="12">
        <v>-18000000</v>
      </c>
      <c r="C47" s="12"/>
      <c r="D47" s="12"/>
      <c r="E47" s="12"/>
      <c r="F47" s="13"/>
      <c r="G47" s="13">
        <f>D47+B47</f>
        <v>-18000000</v>
      </c>
      <c r="H47" s="13"/>
      <c r="I47" s="13">
        <f>G47</f>
        <v>-18000000</v>
      </c>
    </row>
    <row r="48" spans="1:9">
      <c r="A48" s="7" t="s">
        <v>39</v>
      </c>
      <c r="B48" s="12">
        <f>-146000000+178000000</f>
        <v>32000000</v>
      </c>
      <c r="C48" s="12"/>
      <c r="D48" s="12"/>
      <c r="E48" s="12"/>
      <c r="F48" s="13"/>
      <c r="G48" s="13">
        <f t="shared" ref="G48:G62" si="26">D48+B48</f>
        <v>32000000</v>
      </c>
      <c r="H48" s="13"/>
      <c r="I48" s="13">
        <f t="shared" ref="I48:I62" si="27">G48</f>
        <v>32000000</v>
      </c>
    </row>
    <row r="49" spans="1:9">
      <c r="A49" s="7" t="s">
        <v>40</v>
      </c>
      <c r="B49" s="12">
        <v>-27000000</v>
      </c>
      <c r="C49" s="12"/>
      <c r="D49" s="12"/>
      <c r="E49" s="12"/>
      <c r="F49" s="13"/>
      <c r="G49" s="13">
        <f t="shared" si="26"/>
        <v>-27000000</v>
      </c>
      <c r="H49" s="13"/>
      <c r="I49" s="13">
        <f t="shared" si="27"/>
        <v>-27000000</v>
      </c>
    </row>
    <row r="50" spans="1:9">
      <c r="A50" s="7" t="s">
        <v>41</v>
      </c>
      <c r="B50" s="12"/>
      <c r="C50" s="12"/>
      <c r="D50" s="12"/>
      <c r="E50" s="12"/>
      <c r="F50" s="13"/>
      <c r="G50" s="13"/>
      <c r="H50" s="13"/>
      <c r="I50" s="13"/>
    </row>
    <row r="51" spans="1:9">
      <c r="A51" s="7" t="s">
        <v>42</v>
      </c>
      <c r="B51" s="12"/>
      <c r="C51" s="12"/>
      <c r="D51" s="12"/>
      <c r="E51" s="12"/>
      <c r="F51" s="13"/>
      <c r="G51" s="13"/>
      <c r="H51" s="13"/>
      <c r="I51" s="13"/>
    </row>
    <row r="52" spans="1:9">
      <c r="A52" s="7" t="s">
        <v>43</v>
      </c>
      <c r="B52" s="12">
        <v>-126000000</v>
      </c>
      <c r="C52" s="12"/>
      <c r="D52" s="12"/>
      <c r="E52" s="12"/>
      <c r="F52" s="13"/>
      <c r="G52" s="13">
        <f t="shared" si="26"/>
        <v>-126000000</v>
      </c>
      <c r="H52" s="13"/>
      <c r="I52" s="13">
        <f t="shared" si="27"/>
        <v>-126000000</v>
      </c>
    </row>
    <row r="53" spans="1:9">
      <c r="A53" s="7" t="s">
        <v>44</v>
      </c>
      <c r="B53" s="12"/>
      <c r="C53" s="12"/>
      <c r="D53" s="12"/>
      <c r="E53" s="12"/>
      <c r="F53" s="13"/>
      <c r="G53" s="13"/>
      <c r="H53" s="13"/>
      <c r="I53" s="13"/>
    </row>
    <row r="54" spans="1:9">
      <c r="A54" s="7" t="s">
        <v>45</v>
      </c>
      <c r="B54" s="12"/>
      <c r="C54" s="12"/>
      <c r="D54" s="12"/>
      <c r="E54" s="12"/>
      <c r="F54" s="13"/>
      <c r="G54" s="13"/>
      <c r="H54" s="13"/>
      <c r="I54" s="13"/>
    </row>
    <row r="55" spans="1:9">
      <c r="A55" s="7" t="s">
        <v>46</v>
      </c>
      <c r="B55" s="12">
        <v>8000000</v>
      </c>
      <c r="C55" s="12"/>
      <c r="D55" s="12"/>
      <c r="E55" s="12"/>
      <c r="F55" s="13"/>
      <c r="G55" s="13">
        <f t="shared" si="26"/>
        <v>8000000</v>
      </c>
      <c r="H55" s="13"/>
      <c r="I55" s="13">
        <f t="shared" si="27"/>
        <v>8000000</v>
      </c>
    </row>
    <row r="56" spans="1:9">
      <c r="A56" s="7" t="s">
        <v>47</v>
      </c>
      <c r="B56" s="12"/>
      <c r="C56" s="12"/>
      <c r="D56" s="12"/>
      <c r="E56" s="12"/>
      <c r="F56" s="13"/>
      <c r="G56" s="13"/>
      <c r="H56" s="13"/>
      <c r="I56" s="13"/>
    </row>
    <row r="57" spans="1:9">
      <c r="A57" s="7" t="s">
        <v>48</v>
      </c>
      <c r="B57" s="12"/>
      <c r="C57" s="12"/>
      <c r="D57" s="12"/>
      <c r="E57" s="12"/>
      <c r="F57" s="13"/>
      <c r="G57" s="13"/>
      <c r="H57" s="13"/>
      <c r="I57" s="13"/>
    </row>
    <row r="58" spans="1:9">
      <c r="A58" s="7" t="s">
        <v>49</v>
      </c>
      <c r="B58" s="12"/>
      <c r="C58" s="12"/>
      <c r="D58" s="12"/>
      <c r="E58" s="12"/>
      <c r="F58" s="13"/>
      <c r="G58" s="13"/>
      <c r="H58" s="13"/>
      <c r="I58" s="13"/>
    </row>
    <row r="59" spans="1:9">
      <c r="A59" s="7" t="s">
        <v>50</v>
      </c>
      <c r="B59" s="12"/>
      <c r="C59" s="12"/>
      <c r="D59" s="12"/>
      <c r="E59" s="12"/>
      <c r="F59" s="13"/>
      <c r="G59" s="13"/>
      <c r="H59" s="13"/>
      <c r="I59" s="13"/>
    </row>
    <row r="60" spans="1:9">
      <c r="A60" s="7" t="s">
        <v>51</v>
      </c>
      <c r="B60" s="12"/>
      <c r="C60" s="12"/>
      <c r="D60" s="12">
        <v>-116000000</v>
      </c>
      <c r="E60" s="12"/>
      <c r="F60" s="13"/>
      <c r="G60" s="13">
        <f t="shared" si="26"/>
        <v>-116000000</v>
      </c>
      <c r="H60" s="13"/>
      <c r="I60" s="13">
        <f t="shared" si="27"/>
        <v>-116000000</v>
      </c>
    </row>
    <row r="61" spans="1:9">
      <c r="A61" s="7" t="s">
        <v>52</v>
      </c>
      <c r="B61" s="12">
        <f>-60000000+2000000</f>
        <v>-58000000</v>
      </c>
      <c r="C61" s="12"/>
      <c r="D61" s="12">
        <v>-79000000</v>
      </c>
      <c r="E61" s="12"/>
      <c r="F61" s="13"/>
      <c r="G61" s="13">
        <f t="shared" si="26"/>
        <v>-137000000</v>
      </c>
      <c r="H61" s="13"/>
      <c r="I61" s="13">
        <f t="shared" si="27"/>
        <v>-137000000</v>
      </c>
    </row>
    <row r="62" spans="1:9">
      <c r="A62" s="19" t="s">
        <v>54</v>
      </c>
      <c r="B62" s="20">
        <v>-7000000</v>
      </c>
      <c r="C62" s="20"/>
      <c r="D62" s="20">
        <v>4000000</v>
      </c>
      <c r="E62" s="20"/>
      <c r="F62" s="20"/>
      <c r="G62" s="13">
        <f t="shared" si="26"/>
        <v>-3000000</v>
      </c>
      <c r="I62" s="13">
        <f t="shared" si="27"/>
        <v>-3000000</v>
      </c>
    </row>
    <row r="63" spans="1:9">
      <c r="A63" s="21" t="s">
        <v>55</v>
      </c>
      <c r="B63" s="22">
        <f>SUM(B47:B62)</f>
        <v>-196000000</v>
      </c>
      <c r="C63" s="22"/>
      <c r="D63" s="22">
        <f>SUM(D47:D62)</f>
        <v>-191000000</v>
      </c>
      <c r="E63" s="22"/>
      <c r="F63" s="22"/>
      <c r="G63" s="22">
        <f>SUM(G47:G62)</f>
        <v>-387000000</v>
      </c>
      <c r="H63" s="22"/>
      <c r="I63" s="22">
        <f>SUM(I47:I62)</f>
        <v>-387000000</v>
      </c>
    </row>
    <row r="64" spans="1:9">
      <c r="A64" s="23" t="s">
        <v>56</v>
      </c>
      <c r="B64" s="24">
        <f>B29+B63</f>
        <v>-713795006.18000329</v>
      </c>
      <c r="C64" s="24">
        <f>C29+C63</f>
        <v>-1717362.7300000004</v>
      </c>
      <c r="D64" s="24">
        <f>D29+D63</f>
        <v>-420049065.49999964</v>
      </c>
      <c r="E64" s="24"/>
      <c r="F64" s="24"/>
      <c r="G64" s="24">
        <f>G29+G63</f>
        <v>-1135561434.4100027</v>
      </c>
      <c r="H64" s="24"/>
      <c r="I64" s="24">
        <f>I29+I63</f>
        <v>-1135561434.4100027</v>
      </c>
    </row>
    <row r="65" spans="1:9">
      <c r="A65" s="25" t="s">
        <v>57</v>
      </c>
      <c r="B65" s="25"/>
      <c r="C65" s="25"/>
      <c r="D65" s="25"/>
      <c r="E65" s="25"/>
      <c r="F65" s="25"/>
      <c r="G65" s="26">
        <v>-4.3299999999999998E-2</v>
      </c>
      <c r="H65" s="26"/>
      <c r="I65" s="26">
        <v>-4.3299999999999998E-2</v>
      </c>
    </row>
    <row r="66" spans="1:9">
      <c r="A66" s="23" t="s">
        <v>58</v>
      </c>
      <c r="B66" s="24"/>
      <c r="C66" s="24"/>
      <c r="D66" s="24"/>
      <c r="E66" s="24"/>
      <c r="F66" s="24"/>
      <c r="G66" s="24">
        <v>-1313561434.4100027</v>
      </c>
      <c r="H66" s="24"/>
      <c r="I66" s="24">
        <v>-1313561434.4100027</v>
      </c>
    </row>
    <row r="67" spans="1:9">
      <c r="A67" s="25" t="s">
        <v>57</v>
      </c>
      <c r="B67" s="25"/>
      <c r="C67" s="25"/>
      <c r="D67" s="25"/>
      <c r="E67" s="25"/>
      <c r="F67" s="25"/>
      <c r="G67" s="26">
        <v>-5.0099999999999999E-2</v>
      </c>
      <c r="H67" s="26"/>
      <c r="I67" s="26">
        <v>-5.0099999999999999E-2</v>
      </c>
    </row>
    <row r="68" spans="1:9">
      <c r="A68" s="23" t="s">
        <v>59</v>
      </c>
      <c r="B68" s="24"/>
      <c r="C68" s="24"/>
      <c r="D68" s="24"/>
      <c r="E68" s="24"/>
      <c r="F68" s="24"/>
      <c r="G68" s="24">
        <v>26207597</v>
      </c>
      <c r="H68" s="24"/>
      <c r="I68" s="24">
        <v>26207597</v>
      </c>
    </row>
  </sheetData>
  <mergeCells count="3">
    <mergeCell ref="A1:I1"/>
    <mergeCell ref="A2:A3"/>
    <mergeCell ref="B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2014-07-09T08:47:25Z</dcterms:created>
  <dcterms:modified xsi:type="dcterms:W3CDTF">2015-02-25T18:41:26Z</dcterms:modified>
</cp:coreProperties>
</file>