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8515" windowHeight="12585"/>
  </bookViews>
  <sheets>
    <sheet name="Hoja1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B56" i="1"/>
  <c r="B57" s="1"/>
  <c r="B58" s="1"/>
  <c r="C43" l="1"/>
  <c r="D43"/>
  <c r="E43"/>
  <c r="F43"/>
  <c r="G43"/>
  <c r="B43"/>
  <c r="C36"/>
  <c r="D36"/>
  <c r="E36"/>
  <c r="F36"/>
  <c r="G36"/>
  <c r="B36"/>
  <c r="C28"/>
  <c r="D28"/>
  <c r="E28"/>
  <c r="F28"/>
  <c r="G28"/>
  <c r="B28"/>
  <c r="C19"/>
  <c r="C29" s="1"/>
  <c r="C44" s="1"/>
  <c r="D19"/>
  <c r="D29" s="1"/>
  <c r="D44" s="1"/>
  <c r="E19"/>
  <c r="E29" s="1"/>
  <c r="E44" s="1"/>
  <c r="F19"/>
  <c r="F29" s="1"/>
  <c r="F44" s="1"/>
  <c r="G19"/>
  <c r="G29" s="1"/>
  <c r="G44" s="1"/>
  <c r="B19"/>
  <c r="B29" s="1"/>
  <c r="B44" s="1"/>
</calcChain>
</file>

<file path=xl/sharedStrings.xml><?xml version="1.0" encoding="utf-8"?>
<sst xmlns="http://schemas.openxmlformats.org/spreadsheetml/2006/main" count="61" uniqueCount="51">
  <si>
    <t>PRINCIPALS MAGNITUTS PRESSUPOSTÀRIES</t>
  </si>
  <si>
    <t>DISTRIBUCIÓ</t>
  </si>
  <si>
    <t>Estructura econòmica</t>
  </si>
  <si>
    <t>Consolidat</t>
  </si>
  <si>
    <t>AGIB</t>
  </si>
  <si>
    <t>ATIB</t>
  </si>
  <si>
    <t>SSIB</t>
  </si>
  <si>
    <t>Total</t>
  </si>
  <si>
    <t>TTII</t>
  </si>
  <si>
    <t>OPERACIONS NO FINANCERES</t>
  </si>
  <si>
    <t>Operacions corrents</t>
  </si>
  <si>
    <t>Ingressos</t>
  </si>
  <si>
    <t>1.- Impost directes</t>
  </si>
  <si>
    <t>2.- Imposts indirectes</t>
  </si>
  <si>
    <t>3.- Taxes, preus públics i altres ingressos</t>
  </si>
  <si>
    <t>4.- Transferències corrents</t>
  </si>
  <si>
    <t>5.- Ingressos patrimonials</t>
  </si>
  <si>
    <t>Despeses</t>
  </si>
  <si>
    <t>1.- Despeses de personal</t>
  </si>
  <si>
    <t>2.- Despeses corrents en béns i serveis</t>
  </si>
  <si>
    <t>3.- Despeses financeres</t>
  </si>
  <si>
    <t>5.- Fons de contingència d'execuciópressupostària</t>
  </si>
  <si>
    <t>Estalvi(+)/dèficit(-) per operacions corrents</t>
  </si>
  <si>
    <t>Operacions de capital</t>
  </si>
  <si>
    <t>6.- Alienació d'inversions reals</t>
  </si>
  <si>
    <t>7.- Transferències de capital</t>
  </si>
  <si>
    <t>6.- Inversions reals</t>
  </si>
  <si>
    <t>Estalvi(+)/dèficit(-) per operacions de capital</t>
  </si>
  <si>
    <t>Estalvi(+)/dèficit(-) no financer</t>
  </si>
  <si>
    <t>ACTIUS FINANCERS</t>
  </si>
  <si>
    <t>8.- Actius financers</t>
  </si>
  <si>
    <t>Total variació d'actius</t>
  </si>
  <si>
    <t>PASSIUS FINANCERS</t>
  </si>
  <si>
    <t>9.- Passius financers</t>
  </si>
  <si>
    <t>Total variació de passius</t>
  </si>
  <si>
    <t>ESTALVI (+)/DÈFICIT (-) PRESSUPOSTARI</t>
  </si>
  <si>
    <t>TOTAL AJUSTS</t>
  </si>
  <si>
    <t>% PIB regional</t>
  </si>
  <si>
    <t>PIB regional estimat (milers d'euros)</t>
  </si>
  <si>
    <t>PRESSUPOSTS GENERALS DE LA COMUNITAT AUTÒNOMA ILLES BALEARS 2016. SECTOR PÚBLIC ADMINISTRATIU CONSOLIDAT</t>
  </si>
  <si>
    <t>CAPACITAT/NECESSITAT DE FINANÇAMENT OEP</t>
  </si>
  <si>
    <t>21.- Transferencias de la AC, de la SS i la Sanidad i Servicios Sociales Transferidos sanidad</t>
  </si>
  <si>
    <t>22.- Transferencias de Fondos comunitarios</t>
  </si>
  <si>
    <t>23.- Transferencias internas entre unidades administrativas de la Comunidad Autónoma</t>
  </si>
  <si>
    <t>24.- Impuestos cedidos</t>
  </si>
  <si>
    <t>25.- Recaudación incierta</t>
  </si>
  <si>
    <t>26.- Aportaciones de capital</t>
  </si>
  <si>
    <t>27.- Acreedores por operaciones pendientes de aplicar a presupuesto</t>
  </si>
  <si>
    <t>28.- Otros ajustes</t>
  </si>
  <si>
    <t>29.- Capacidad(+)/(-) necesidad de financiacion UIB/UUEE</t>
  </si>
  <si>
    <t>AJUSTS (Dades en milers d'euros)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</si>
</sst>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-0.249977111117893"/>
        <bgColor theme="9" tint="-0.249977111117893"/>
      </patternFill>
    </fill>
    <fill>
      <patternFill patternType="solid">
        <fgColor theme="8" tint="0.39997558519241921"/>
        <bgColor theme="8" tint="0.39997558519241921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thin">
        <color theme="8" tint="0.79998168889431442"/>
      </bottom>
      <diagonal/>
    </border>
    <border>
      <left/>
      <right/>
      <top/>
      <bottom style="thin">
        <color theme="9" tint="0.79998168889431442"/>
      </bottom>
      <diagonal/>
    </border>
    <border>
      <left/>
      <right/>
      <top style="thin">
        <color theme="8" tint="0.79998168889431442"/>
      </top>
      <bottom style="thin">
        <color theme="8"/>
      </bottom>
      <diagonal/>
    </border>
    <border>
      <left/>
      <right/>
      <top style="thin">
        <color theme="8" tint="0.79998168889431442"/>
      </top>
      <bottom style="thin">
        <color theme="8" tint="0.79995117038483843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/>
      <right/>
      <top style="double">
        <color theme="8" tint="-0.249977111117893"/>
      </top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right"/>
    </xf>
    <xf numFmtId="0" fontId="2" fillId="0" borderId="0" xfId="0" applyFont="1"/>
    <xf numFmtId="0" fontId="3" fillId="3" borderId="2" xfId="0" applyFont="1" applyFill="1" applyBorder="1" applyAlignment="1">
      <alignment horizontal="left"/>
    </xf>
    <xf numFmtId="0" fontId="4" fillId="0" borderId="3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left" indent="1"/>
    </xf>
    <xf numFmtId="0" fontId="2" fillId="0" borderId="2" xfId="0" applyFont="1" applyBorder="1" applyAlignment="1">
      <alignment horizontal="left" indent="2"/>
    </xf>
    <xf numFmtId="0" fontId="2" fillId="5" borderId="5" xfId="0" applyFont="1" applyFill="1" applyBorder="1" applyAlignment="1">
      <alignment horizontal="left" indent="1"/>
    </xf>
    <xf numFmtId="0" fontId="5" fillId="6" borderId="3" xfId="0" applyFont="1" applyFill="1" applyBorder="1" applyAlignment="1">
      <alignment horizontal="left"/>
    </xf>
    <xf numFmtId="0" fontId="3" fillId="3" borderId="6" xfId="0" applyFont="1" applyFill="1" applyBorder="1" applyAlignment="1">
      <alignment horizontal="left"/>
    </xf>
    <xf numFmtId="0" fontId="5" fillId="0" borderId="7" xfId="0" applyFont="1" applyBorder="1" applyAlignment="1">
      <alignment horizontal="left"/>
    </xf>
    <xf numFmtId="0" fontId="5" fillId="6" borderId="6" xfId="0" applyFont="1" applyFill="1" applyBorder="1" applyAlignment="1">
      <alignment horizontal="left"/>
    </xf>
    <xf numFmtId="4" fontId="2" fillId="0" borderId="0" xfId="0" applyNumberFormat="1" applyFont="1"/>
    <xf numFmtId="4" fontId="2" fillId="4" borderId="4" xfId="0" applyNumberFormat="1" applyFont="1" applyFill="1" applyBorder="1"/>
    <xf numFmtId="4" fontId="2" fillId="0" borderId="6" xfId="0" applyNumberFormat="1" applyFont="1" applyBorder="1"/>
    <xf numFmtId="4" fontId="2" fillId="0" borderId="2" xfId="0" applyNumberFormat="1" applyFont="1" applyBorder="1"/>
    <xf numFmtId="4" fontId="3" fillId="3" borderId="2" xfId="0" applyNumberFormat="1" applyFont="1" applyFill="1" applyBorder="1"/>
    <xf numFmtId="4" fontId="2" fillId="5" borderId="5" xfId="0" applyNumberFormat="1" applyFont="1" applyFill="1" applyBorder="1"/>
    <xf numFmtId="4" fontId="5" fillId="6" borderId="3" xfId="0" applyNumberFormat="1" applyFont="1" applyFill="1" applyBorder="1"/>
    <xf numFmtId="4" fontId="5" fillId="0" borderId="7" xfId="0" applyNumberFormat="1" applyFont="1" applyBorder="1"/>
    <xf numFmtId="0" fontId="2" fillId="0" borderId="2" xfId="0" applyFont="1" applyBorder="1" applyAlignment="1">
      <alignment horizontal="left"/>
    </xf>
    <xf numFmtId="10" fontId="2" fillId="0" borderId="0" xfId="0" applyNumberFormat="1" applyFont="1"/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59"/>
  <sheetViews>
    <sheetView tabSelected="1" workbookViewId="0">
      <selection sqref="A1:G1"/>
    </sheetView>
  </sheetViews>
  <sheetFormatPr baseColWidth="10" defaultRowHeight="12"/>
  <cols>
    <col min="1" max="1" width="40.7109375" style="3" customWidth="1"/>
    <col min="2" max="7" width="13.7109375" style="3" customWidth="1"/>
    <col min="8" max="16384" width="11.42578125" style="3"/>
  </cols>
  <sheetData>
    <row r="1" spans="1:8" ht="12.75" thickBot="1">
      <c r="A1" s="23" t="s">
        <v>39</v>
      </c>
      <c r="B1" s="23"/>
      <c r="C1" s="23"/>
      <c r="D1" s="23"/>
      <c r="E1" s="23"/>
      <c r="F1" s="23"/>
      <c r="G1" s="23"/>
    </row>
    <row r="2" spans="1:8" ht="12.75" thickBot="1">
      <c r="A2" s="24" t="s">
        <v>0</v>
      </c>
      <c r="B2" s="24"/>
      <c r="C2" s="23" t="s">
        <v>1</v>
      </c>
      <c r="D2" s="23"/>
      <c r="E2" s="23"/>
      <c r="F2" s="23"/>
      <c r="G2" s="23"/>
    </row>
    <row r="3" spans="1:8" ht="12.75" thickBot="1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</row>
    <row r="4" spans="1:8">
      <c r="A4" s="4" t="s">
        <v>9</v>
      </c>
      <c r="B4" s="4"/>
      <c r="C4" s="17"/>
      <c r="D4" s="17"/>
      <c r="E4" s="17"/>
      <c r="F4" s="17"/>
      <c r="G4" s="17"/>
    </row>
    <row r="5" spans="1:8">
      <c r="A5" s="5" t="s">
        <v>10</v>
      </c>
    </row>
    <row r="6" spans="1:8">
      <c r="A6" s="6" t="s">
        <v>11</v>
      </c>
      <c r="B6" s="14">
        <v>3263063250.7200003</v>
      </c>
      <c r="C6" s="14">
        <v>3242931286.9300003</v>
      </c>
      <c r="D6" s="14">
        <v>9248002.7800000012</v>
      </c>
      <c r="E6" s="14">
        <v>1474848655.3400002</v>
      </c>
      <c r="F6" s="14">
        <v>4727027945.0500002</v>
      </c>
      <c r="G6" s="14">
        <v>1463964694.3299999</v>
      </c>
    </row>
    <row r="7" spans="1:8">
      <c r="A7" s="7" t="s">
        <v>12</v>
      </c>
      <c r="B7" s="15">
        <v>1114020091.23</v>
      </c>
      <c r="C7" s="15">
        <v>1114020091.23</v>
      </c>
      <c r="D7" s="15"/>
      <c r="E7" s="15"/>
      <c r="F7" s="15">
        <v>1114020091.23</v>
      </c>
      <c r="H7" s="13"/>
    </row>
    <row r="8" spans="1:8">
      <c r="A8" s="7" t="s">
        <v>13</v>
      </c>
      <c r="B8" s="16">
        <v>2048566429.03</v>
      </c>
      <c r="C8" s="16">
        <v>2048566429.03</v>
      </c>
      <c r="D8" s="16"/>
      <c r="E8" s="16"/>
      <c r="F8" s="16">
        <v>2048566429.03</v>
      </c>
      <c r="H8" s="13"/>
    </row>
    <row r="9" spans="1:8">
      <c r="A9" s="7" t="s">
        <v>14</v>
      </c>
      <c r="B9" s="16">
        <v>98651528.060000002</v>
      </c>
      <c r="C9" s="16">
        <v>79205381.609999999</v>
      </c>
      <c r="D9" s="16">
        <v>44368.88</v>
      </c>
      <c r="E9" s="16">
        <v>19401777.57</v>
      </c>
      <c r="F9" s="16">
        <v>98651528.060000002</v>
      </c>
      <c r="H9" s="13"/>
    </row>
    <row r="10" spans="1:8">
      <c r="A10" s="7" t="s">
        <v>15</v>
      </c>
      <c r="B10" s="16">
        <v>-2443010.589999862</v>
      </c>
      <c r="C10" s="16">
        <v>-2710378.8499998618</v>
      </c>
      <c r="D10" s="16">
        <v>9203581.5600000005</v>
      </c>
      <c r="E10" s="16">
        <v>1455028481.0300002</v>
      </c>
      <c r="F10" s="16">
        <v>1461521683.7400002</v>
      </c>
      <c r="G10" s="15">
        <v>1463964694.3299999</v>
      </c>
      <c r="H10" s="13"/>
    </row>
    <row r="11" spans="1:8">
      <c r="A11" s="7" t="s">
        <v>16</v>
      </c>
      <c r="B11" s="16">
        <v>4268212.99</v>
      </c>
      <c r="C11" s="16">
        <v>3849763.91</v>
      </c>
      <c r="D11" s="16">
        <v>52.34</v>
      </c>
      <c r="E11" s="16">
        <v>418396.74</v>
      </c>
      <c r="F11" s="16">
        <v>4268212.99</v>
      </c>
      <c r="H11" s="13"/>
    </row>
    <row r="12" spans="1:8">
      <c r="A12" s="5"/>
    </row>
    <row r="13" spans="1:8">
      <c r="A13" s="6" t="s">
        <v>17</v>
      </c>
      <c r="B13" s="14">
        <v>3101035626.7799997</v>
      </c>
      <c r="C13" s="14">
        <v>3099251861.9699998</v>
      </c>
      <c r="D13" s="14">
        <v>8593118.6400000025</v>
      </c>
      <c r="E13" s="14">
        <v>1457155340.5000005</v>
      </c>
      <c r="F13" s="14">
        <v>4565000321.1100006</v>
      </c>
      <c r="G13" s="14">
        <v>1463964694.3299999</v>
      </c>
      <c r="H13" s="13"/>
    </row>
    <row r="14" spans="1:8">
      <c r="A14" s="7" t="s">
        <v>18</v>
      </c>
      <c r="B14" s="16">
        <v>1353855706.4699986</v>
      </c>
      <c r="C14" s="16">
        <v>649477862.00999844</v>
      </c>
      <c r="D14" s="16">
        <v>5567013.9900000012</v>
      </c>
      <c r="E14" s="16">
        <v>698810830.47000015</v>
      </c>
      <c r="F14" s="16">
        <v>1353855706.4699986</v>
      </c>
      <c r="H14" s="13"/>
    </row>
    <row r="15" spans="1:8">
      <c r="A15" s="7" t="s">
        <v>19</v>
      </c>
      <c r="B15" s="16">
        <v>620577613.0800004</v>
      </c>
      <c r="C15" s="16">
        <v>79549545.64000003</v>
      </c>
      <c r="D15" s="16">
        <v>2677324.6</v>
      </c>
      <c r="E15" s="16">
        <v>538350742.84000027</v>
      </c>
      <c r="F15" s="16">
        <v>620577613.08000028</v>
      </c>
      <c r="H15" s="13"/>
    </row>
    <row r="16" spans="1:8">
      <c r="A16" s="7" t="s">
        <v>20</v>
      </c>
      <c r="B16" s="16">
        <v>108950765.03999999</v>
      </c>
      <c r="C16" s="16">
        <v>90719942.090000004</v>
      </c>
      <c r="D16" s="16">
        <v>348780.05</v>
      </c>
      <c r="E16" s="16">
        <v>17882042.899999995</v>
      </c>
      <c r="F16" s="16">
        <v>108950765.03999999</v>
      </c>
      <c r="H16" s="13"/>
    </row>
    <row r="17" spans="1:8">
      <c r="A17" s="7" t="s">
        <v>15</v>
      </c>
      <c r="B17" s="16">
        <v>1017651542.1900005</v>
      </c>
      <c r="C17" s="16">
        <v>2279504512.2300014</v>
      </c>
      <c r="D17" s="16"/>
      <c r="E17" s="16">
        <v>202111724.29000005</v>
      </c>
      <c r="F17" s="16">
        <v>2481616236.5200014</v>
      </c>
      <c r="G17" s="15">
        <v>1463964694.3299999</v>
      </c>
      <c r="H17" s="13"/>
    </row>
    <row r="18" spans="1:8">
      <c r="A18" s="7" t="s">
        <v>21</v>
      </c>
      <c r="B18" s="16"/>
      <c r="C18" s="16"/>
      <c r="D18" s="16"/>
      <c r="E18" s="16"/>
      <c r="F18" s="16"/>
    </row>
    <row r="19" spans="1:8">
      <c r="A19" s="8" t="s">
        <v>22</v>
      </c>
      <c r="B19" s="18">
        <f>B6-B13</f>
        <v>162027623.94000053</v>
      </c>
      <c r="C19" s="18">
        <f t="shared" ref="C19:G19" si="0">C6-C13</f>
        <v>143679424.96000051</v>
      </c>
      <c r="D19" s="18">
        <f t="shared" si="0"/>
        <v>654884.13999999873</v>
      </c>
      <c r="E19" s="18">
        <f t="shared" si="0"/>
        <v>17693314.839999676</v>
      </c>
      <c r="F19" s="18">
        <f t="shared" si="0"/>
        <v>162027623.93999958</v>
      </c>
      <c r="G19" s="18">
        <f t="shared" si="0"/>
        <v>0</v>
      </c>
    </row>
    <row r="20" spans="1:8">
      <c r="A20" s="5" t="s">
        <v>23</v>
      </c>
    </row>
    <row r="21" spans="1:8">
      <c r="A21" s="6" t="s">
        <v>11</v>
      </c>
      <c r="B21" s="14">
        <v>14027769.260000002</v>
      </c>
      <c r="C21" s="14">
        <v>14027769.260000002</v>
      </c>
      <c r="D21" s="14">
        <v>90000</v>
      </c>
      <c r="E21" s="14">
        <v>27658322</v>
      </c>
      <c r="F21" s="14">
        <v>41776091.260000005</v>
      </c>
      <c r="G21" s="14">
        <v>27748322</v>
      </c>
      <c r="H21" s="13"/>
    </row>
    <row r="22" spans="1:8">
      <c r="A22" s="7" t="s">
        <v>24</v>
      </c>
      <c r="B22" s="16">
        <v>201442.31</v>
      </c>
      <c r="C22" s="15">
        <v>201442.31</v>
      </c>
      <c r="D22" s="15"/>
      <c r="E22" s="15"/>
      <c r="F22" s="15">
        <v>201442.31</v>
      </c>
      <c r="H22" s="13"/>
    </row>
    <row r="23" spans="1:8">
      <c r="A23" s="7" t="s">
        <v>25</v>
      </c>
      <c r="B23" s="16">
        <v>13826326.950000001</v>
      </c>
      <c r="C23" s="16">
        <v>13826326.950000001</v>
      </c>
      <c r="D23" s="16">
        <v>90000</v>
      </c>
      <c r="E23" s="16">
        <v>27658322</v>
      </c>
      <c r="F23" s="16">
        <v>41574648.950000003</v>
      </c>
      <c r="G23" s="15">
        <v>27748322</v>
      </c>
      <c r="H23" s="13"/>
    </row>
    <row r="24" spans="1:8">
      <c r="A24" s="7"/>
    </row>
    <row r="25" spans="1:8">
      <c r="A25" s="6" t="s">
        <v>17</v>
      </c>
      <c r="B25" s="14">
        <v>447277935.57999998</v>
      </c>
      <c r="C25" s="14">
        <v>450404506.81000006</v>
      </c>
      <c r="D25" s="14">
        <v>210353.63999999998</v>
      </c>
      <c r="E25" s="14">
        <v>24411397.129999995</v>
      </c>
      <c r="F25" s="14">
        <v>475026257.58000004</v>
      </c>
      <c r="G25" s="14">
        <v>27748322</v>
      </c>
      <c r="H25" s="13"/>
    </row>
    <row r="26" spans="1:8">
      <c r="A26" s="7" t="s">
        <v>26</v>
      </c>
      <c r="B26" s="16">
        <v>146675318.37</v>
      </c>
      <c r="C26" s="16">
        <v>122053567.60000001</v>
      </c>
      <c r="D26" s="16">
        <v>210353.63999999998</v>
      </c>
      <c r="E26" s="16">
        <v>24411397.129999995</v>
      </c>
      <c r="F26" s="16">
        <v>146675318.37</v>
      </c>
      <c r="H26" s="13"/>
    </row>
    <row r="27" spans="1:8">
      <c r="A27" s="7" t="s">
        <v>25</v>
      </c>
      <c r="B27" s="16">
        <v>300602617.20999998</v>
      </c>
      <c r="C27" s="16">
        <v>328350939.21000004</v>
      </c>
      <c r="D27" s="16"/>
      <c r="E27" s="16"/>
      <c r="F27" s="16">
        <v>328350939.21000004</v>
      </c>
      <c r="G27" s="15">
        <v>27748322</v>
      </c>
      <c r="H27" s="13"/>
    </row>
    <row r="28" spans="1:8">
      <c r="A28" s="8" t="s">
        <v>27</v>
      </c>
      <c r="B28" s="18">
        <f>B21-B25</f>
        <v>-433250166.31999999</v>
      </c>
      <c r="C28" s="18">
        <f t="shared" ref="C28:G28" si="1">C21-C25</f>
        <v>-436376737.55000007</v>
      </c>
      <c r="D28" s="18">
        <f t="shared" si="1"/>
        <v>-120353.63999999998</v>
      </c>
      <c r="E28" s="18">
        <f t="shared" si="1"/>
        <v>3246924.8700000048</v>
      </c>
      <c r="F28" s="18">
        <f t="shared" si="1"/>
        <v>-433250166.32000005</v>
      </c>
      <c r="G28" s="18">
        <f t="shared" si="1"/>
        <v>0</v>
      </c>
    </row>
    <row r="29" spans="1:8">
      <c r="A29" s="9" t="s">
        <v>28</v>
      </c>
      <c r="B29" s="19">
        <f>B19+B28</f>
        <v>-271222542.37999946</v>
      </c>
      <c r="C29" s="19">
        <f t="shared" ref="C29:G29" si="2">C19+C28</f>
        <v>-292697312.58999956</v>
      </c>
      <c r="D29" s="19">
        <f t="shared" si="2"/>
        <v>534530.49999999872</v>
      </c>
      <c r="E29" s="19">
        <f t="shared" si="2"/>
        <v>20940239.709999681</v>
      </c>
      <c r="F29" s="19">
        <f t="shared" si="2"/>
        <v>-271222542.38000047</v>
      </c>
      <c r="G29" s="19">
        <f t="shared" si="2"/>
        <v>0</v>
      </c>
    </row>
    <row r="30" spans="1:8">
      <c r="A30" s="4" t="s">
        <v>29</v>
      </c>
      <c r="B30" s="4"/>
      <c r="C30" s="17"/>
      <c r="D30" s="17"/>
      <c r="E30" s="17"/>
      <c r="F30" s="17"/>
      <c r="G30" s="17"/>
    </row>
    <row r="31" spans="1:8">
      <c r="A31" s="6" t="s">
        <v>11</v>
      </c>
      <c r="B31" s="14">
        <v>5747308.54</v>
      </c>
      <c r="C31" s="14">
        <v>5747308.54</v>
      </c>
      <c r="D31" s="14"/>
      <c r="E31" s="14"/>
      <c r="F31" s="14">
        <v>5747308.54</v>
      </c>
      <c r="G31" s="14"/>
      <c r="H31" s="13"/>
    </row>
    <row r="32" spans="1:8">
      <c r="A32" s="7" t="s">
        <v>30</v>
      </c>
      <c r="B32" s="16">
        <v>5747308.54</v>
      </c>
      <c r="C32" s="15">
        <v>5747308.54</v>
      </c>
      <c r="D32" s="15"/>
      <c r="E32" s="15"/>
      <c r="F32" s="15">
        <v>5747308.54</v>
      </c>
      <c r="H32" s="13"/>
    </row>
    <row r="33" spans="1:8">
      <c r="A33" s="7"/>
    </row>
    <row r="34" spans="1:8">
      <c r="A34" s="6" t="s">
        <v>17</v>
      </c>
      <c r="B34" s="14">
        <v>48007142</v>
      </c>
      <c r="C34" s="14">
        <v>48007142</v>
      </c>
      <c r="D34" s="14"/>
      <c r="E34" s="14"/>
      <c r="F34" s="14">
        <v>48007142</v>
      </c>
      <c r="G34" s="14"/>
      <c r="H34" s="13"/>
    </row>
    <row r="35" spans="1:8">
      <c r="A35" s="7" t="s">
        <v>30</v>
      </c>
      <c r="B35" s="16">
        <v>48007142</v>
      </c>
      <c r="C35" s="16">
        <v>48007142</v>
      </c>
      <c r="D35" s="16"/>
      <c r="E35" s="16"/>
      <c r="F35" s="16">
        <v>48007142</v>
      </c>
      <c r="G35" s="16"/>
      <c r="H35" s="13"/>
    </row>
    <row r="36" spans="1:8">
      <c r="A36" s="9" t="s">
        <v>31</v>
      </c>
      <c r="B36" s="19">
        <f>B31-B34</f>
        <v>-42259833.460000001</v>
      </c>
      <c r="C36" s="19">
        <f t="shared" ref="C36:G36" si="3">C31-C34</f>
        <v>-42259833.460000001</v>
      </c>
      <c r="D36" s="19">
        <f t="shared" si="3"/>
        <v>0</v>
      </c>
      <c r="E36" s="19">
        <f t="shared" si="3"/>
        <v>0</v>
      </c>
      <c r="F36" s="19">
        <f t="shared" si="3"/>
        <v>-42259833.460000001</v>
      </c>
      <c r="G36" s="19">
        <f t="shared" si="3"/>
        <v>0</v>
      </c>
    </row>
    <row r="37" spans="1:8">
      <c r="A37" s="4" t="s">
        <v>32</v>
      </c>
      <c r="B37" s="4"/>
      <c r="C37" s="17"/>
      <c r="D37" s="17"/>
      <c r="E37" s="17"/>
      <c r="F37" s="17"/>
      <c r="G37" s="17"/>
    </row>
    <row r="38" spans="1:8">
      <c r="A38" s="6" t="s">
        <v>11</v>
      </c>
      <c r="B38" s="14">
        <v>1276497299.51</v>
      </c>
      <c r="C38" s="14">
        <v>1276497299.51</v>
      </c>
      <c r="D38" s="14"/>
      <c r="E38" s="14"/>
      <c r="F38" s="14">
        <v>1276497299.51</v>
      </c>
      <c r="G38" s="14"/>
      <c r="H38" s="13"/>
    </row>
    <row r="39" spans="1:8">
      <c r="A39" s="7" t="s">
        <v>33</v>
      </c>
      <c r="B39" s="15">
        <v>1276497299.51</v>
      </c>
      <c r="C39" s="15">
        <v>1276497299.51</v>
      </c>
      <c r="D39" s="15"/>
      <c r="E39" s="15"/>
      <c r="F39" s="15">
        <v>1276497299.51</v>
      </c>
      <c r="H39" s="13"/>
    </row>
    <row r="40" spans="1:8">
      <c r="A40" s="7"/>
    </row>
    <row r="41" spans="1:8">
      <c r="A41" s="6" t="s">
        <v>17</v>
      </c>
      <c r="B41" s="14">
        <v>711922054.38999999</v>
      </c>
      <c r="C41" s="14">
        <v>709611097.64999998</v>
      </c>
      <c r="D41" s="14"/>
      <c r="E41" s="14">
        <v>2310956.7399999998</v>
      </c>
      <c r="F41" s="14">
        <v>711922054.38999999</v>
      </c>
      <c r="G41" s="14"/>
      <c r="H41" s="13"/>
    </row>
    <row r="42" spans="1:8">
      <c r="A42" s="7" t="s">
        <v>33</v>
      </c>
      <c r="B42" s="16">
        <v>711922054.38999999</v>
      </c>
      <c r="C42" s="16">
        <v>709611097.64999998</v>
      </c>
      <c r="D42" s="16"/>
      <c r="E42" s="16">
        <v>2310956.7399999998</v>
      </c>
      <c r="F42" s="16">
        <v>711922054.38999999</v>
      </c>
      <c r="G42" s="16"/>
      <c r="H42" s="13"/>
    </row>
    <row r="43" spans="1:8" ht="12.75" thickBot="1">
      <c r="A43" s="9" t="s">
        <v>34</v>
      </c>
      <c r="B43" s="19">
        <f>B39-B42</f>
        <v>564575245.12</v>
      </c>
      <c r="C43" s="19">
        <f t="shared" ref="C43:G43" si="4">C39-C42</f>
        <v>566886201.86000001</v>
      </c>
      <c r="D43" s="19">
        <f t="shared" si="4"/>
        <v>0</v>
      </c>
      <c r="E43" s="19">
        <f t="shared" si="4"/>
        <v>-2310956.7399999998</v>
      </c>
      <c r="F43" s="19">
        <f t="shared" si="4"/>
        <v>564575245.12</v>
      </c>
      <c r="G43" s="19">
        <f t="shared" si="4"/>
        <v>0</v>
      </c>
    </row>
    <row r="44" spans="1:8" ht="12.75" thickTop="1">
      <c r="A44" s="11" t="s">
        <v>35</v>
      </c>
      <c r="B44" s="20">
        <f>B29+B36+B43</f>
        <v>251092869.28000057</v>
      </c>
      <c r="C44" s="20">
        <f t="shared" ref="C44:G44" si="5">C29+C36+C43</f>
        <v>231929055.81000048</v>
      </c>
      <c r="D44" s="20">
        <f t="shared" si="5"/>
        <v>534530.49999999872</v>
      </c>
      <c r="E44" s="20">
        <f t="shared" si="5"/>
        <v>18629282.969999682</v>
      </c>
      <c r="F44" s="20">
        <f t="shared" si="5"/>
        <v>251092869.27999955</v>
      </c>
      <c r="G44" s="20">
        <f t="shared" si="5"/>
        <v>0</v>
      </c>
    </row>
    <row r="46" spans="1:8">
      <c r="A46" s="10" t="s">
        <v>50</v>
      </c>
    </row>
    <row r="47" spans="1:8">
      <c r="A47" s="21" t="s">
        <v>41</v>
      </c>
      <c r="B47" s="13">
        <v>4000</v>
      </c>
    </row>
    <row r="48" spans="1:8">
      <c r="A48" s="21" t="s">
        <v>42</v>
      </c>
      <c r="B48" s="13">
        <v>0</v>
      </c>
    </row>
    <row r="49" spans="1:2">
      <c r="A49" s="21" t="s">
        <v>43</v>
      </c>
      <c r="B49" s="13">
        <v>0</v>
      </c>
    </row>
    <row r="50" spans="1:2">
      <c r="A50" s="21" t="s">
        <v>44</v>
      </c>
      <c r="B50" s="13">
        <v>13000</v>
      </c>
    </row>
    <row r="51" spans="1:2">
      <c r="A51" s="21" t="s">
        <v>45</v>
      </c>
      <c r="B51" s="13">
        <v>-28000</v>
      </c>
    </row>
    <row r="52" spans="1:2">
      <c r="A52" s="21" t="s">
        <v>46</v>
      </c>
      <c r="B52" s="13">
        <v>0</v>
      </c>
    </row>
    <row r="53" spans="1:2">
      <c r="A53" s="21" t="s">
        <v>47</v>
      </c>
      <c r="B53" s="13">
        <v>6000</v>
      </c>
    </row>
    <row r="54" spans="1:2">
      <c r="A54" s="21" t="s">
        <v>48</v>
      </c>
      <c r="B54" s="13">
        <v>15000</v>
      </c>
    </row>
    <row r="55" spans="1:2">
      <c r="A55" s="21" t="s">
        <v>49</v>
      </c>
      <c r="B55" s="13">
        <v>130000</v>
      </c>
    </row>
    <row r="56" spans="1:2">
      <c r="A56" s="12" t="s">
        <v>36</v>
      </c>
      <c r="B56" s="13">
        <f>SUM(B47:B55)</f>
        <v>140000</v>
      </c>
    </row>
    <row r="57" spans="1:2">
      <c r="A57" s="12" t="s">
        <v>40</v>
      </c>
      <c r="B57" s="13">
        <f>B29/1000+B56</f>
        <v>-131222.54237999948</v>
      </c>
    </row>
    <row r="58" spans="1:2">
      <c r="A58" s="12" t="s">
        <v>37</v>
      </c>
      <c r="B58" s="22">
        <f>B57/B59</f>
        <v>-4.6106109310049062E-3</v>
      </c>
    </row>
    <row r="59" spans="1:2">
      <c r="A59" s="12" t="s">
        <v>38</v>
      </c>
      <c r="B59" s="13">
        <v>28460988</v>
      </c>
    </row>
  </sheetData>
  <mergeCells count="3">
    <mergeCell ref="A1:G1"/>
    <mergeCell ref="A2:B2"/>
    <mergeCell ref="C2:G2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2017-10-06T06:15:00Z</dcterms:created>
  <dcterms:modified xsi:type="dcterms:W3CDTF">2017-10-18T09:44:14Z</dcterms:modified>
</cp:coreProperties>
</file>