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22515" windowHeight="748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57" i="1"/>
  <c r="B56"/>
  <c r="B55"/>
  <c r="B43"/>
  <c r="B41"/>
  <c r="B37"/>
  <c r="B35"/>
  <c r="B28"/>
  <c r="B27"/>
  <c r="B24"/>
  <c r="B23"/>
  <c r="B18"/>
  <c r="B17"/>
  <c r="B16"/>
  <c r="B15"/>
  <c r="B14"/>
  <c r="B11"/>
  <c r="B10"/>
  <c r="B9"/>
  <c r="B8"/>
  <c r="B44"/>
  <c r="B29"/>
  <c r="B25"/>
  <c r="B7"/>
  <c r="C45"/>
  <c r="D45"/>
  <c r="E45"/>
  <c r="F45"/>
  <c r="G45"/>
  <c r="C44"/>
  <c r="D44"/>
  <c r="E44"/>
  <c r="F44"/>
  <c r="G44"/>
  <c r="C38"/>
  <c r="D38"/>
  <c r="E38"/>
  <c r="F38"/>
  <c r="G38"/>
  <c r="C31"/>
  <c r="D31"/>
  <c r="E31"/>
  <c r="F31"/>
  <c r="G31"/>
  <c r="C30"/>
  <c r="D30"/>
  <c r="E30"/>
  <c r="F30"/>
  <c r="G30"/>
  <c r="C29"/>
  <c r="D29"/>
  <c r="E29"/>
  <c r="F29"/>
  <c r="G29"/>
  <c r="C25"/>
  <c r="D25"/>
  <c r="E25"/>
  <c r="F25"/>
  <c r="G25"/>
  <c r="C19"/>
  <c r="D19"/>
  <c r="E19"/>
  <c r="F19"/>
  <c r="G19"/>
  <c r="C12"/>
  <c r="C20" s="1"/>
  <c r="D12"/>
  <c r="E12"/>
  <c r="E20" s="1"/>
  <c r="F12"/>
  <c r="G12"/>
  <c r="G20" s="1"/>
  <c r="D20"/>
  <c r="F20"/>
  <c r="B12"/>
  <c r="B38"/>
  <c r="B19"/>
  <c r="B20" s="1"/>
  <c r="B30" l="1"/>
  <c r="B31" s="1"/>
  <c r="B45"/>
  <c r="G46"/>
  <c r="C46"/>
  <c r="F46"/>
  <c r="D46"/>
  <c r="E46"/>
  <c r="B46" l="1"/>
</calcChain>
</file>

<file path=xl/sharedStrings.xml><?xml version="1.0" encoding="utf-8"?>
<sst xmlns="http://schemas.openxmlformats.org/spreadsheetml/2006/main" count="65" uniqueCount="55">
  <si>
    <t>CONSOLIDAT</t>
  </si>
  <si>
    <t>DETALL</t>
  </si>
  <si>
    <t>Estructura econòmica ingressos/despeses</t>
  </si>
  <si>
    <t>Consolidat</t>
  </si>
  <si>
    <t>AGIB</t>
  </si>
  <si>
    <t>ATIB</t>
  </si>
  <si>
    <t>SSIB</t>
  </si>
  <si>
    <t>Total</t>
  </si>
  <si>
    <t>Transf. internes</t>
  </si>
  <si>
    <t>1.- OPERACIONS NO FINANCERES</t>
  </si>
  <si>
    <t>A.- 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</si>
  <si>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</si>
  <si>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</si>
  <si>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</si>
  <si>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</si>
  <si>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</si>
  <si>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</si>
  <si>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</si>
  <si>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</si>
  <si>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</si>
  <si>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</si>
  <si>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</si>
  <si>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</si>
  <si>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</si>
  <si>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</si>
  <si>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</si>
  <si>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</si>
  <si>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</si>
  <si>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</si>
  <si>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</si>
  <si>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</si>
  <si>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</si>
  <si>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</si>
  <si>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</si>
  <si>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</si>
  <si>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</si>
  <si>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</si>
  <si>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</si>
  <si>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</si>
  <si>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</si>
  <si>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financer</t>
  </si>
  <si>
    <t>ESTALVI (+)/DÈFICIT (-) PRESSUPOSTARI</t>
  </si>
  <si>
    <t>AJUSTS DE COMPTABILITAT NACIONAL</t>
  </si>
  <si>
    <t>Liquidacions negatives del sistema de finançament</t>
  </si>
  <si>
    <t>Despeses pendents d'aplicar a pressuposts (409)</t>
  </si>
  <si>
    <t>Recaptació incerta</t>
  </si>
  <si>
    <t>Altres unitats considerades AA.PP.</t>
  </si>
  <si>
    <t>Inexecució</t>
  </si>
  <si>
    <t>Interessos meritats</t>
  </si>
  <si>
    <t>Altres ajusts</t>
  </si>
  <si>
    <t>TOTAL AJUSTS COMPTABILITAT NACIONAL</t>
  </si>
  <si>
    <t>Capacitat(+)/necessitat(-) de finançament objectiu estabilitat</t>
  </si>
  <si>
    <t>% PIB regional</t>
  </si>
  <si>
    <t>PIB regional estimat (milers d'euros)</t>
  </si>
  <si>
    <t>PP.GG. DE LA COMUNITAT AUTÒNOMA ILLES BALEARS 2018. SECTOR PÚBLIC ADMINISTRATIU CONSOLIDAT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</si>
</sst>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9" tint="0.79998168889431442"/>
      </patternFill>
    </fill>
  </fills>
  <borders count="1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indent="1"/>
    </xf>
    <xf numFmtId="0" fontId="3" fillId="0" borderId="4" xfId="0" applyFont="1" applyBorder="1" applyAlignment="1">
      <alignment horizontal="left" indent="2"/>
    </xf>
    <xf numFmtId="0" fontId="2" fillId="0" borderId="4" xfId="0" applyFont="1" applyBorder="1" applyAlignment="1">
      <alignment horizontal="left" indent="2"/>
    </xf>
    <xf numFmtId="0" fontId="2" fillId="0" borderId="0" xfId="0" applyFont="1" applyBorder="1" applyAlignment="1">
      <alignment horizontal="left" indent="2"/>
    </xf>
    <xf numFmtId="0" fontId="2" fillId="3" borderId="5" xfId="0" applyFont="1" applyFill="1" applyBorder="1" applyAlignment="1">
      <alignment horizontal="left" indent="2"/>
    </xf>
    <xf numFmtId="0" fontId="3" fillId="3" borderId="6" xfId="0" applyFont="1" applyFill="1" applyBorder="1" applyAlignment="1">
      <alignment horizontal="left" indent="1"/>
    </xf>
    <xf numFmtId="4" fontId="3" fillId="4" borderId="5" xfId="0" applyNumberFormat="1" applyFont="1" applyFill="1" applyBorder="1"/>
    <xf numFmtId="0" fontId="3" fillId="3" borderId="5" xfId="0" applyFont="1" applyFill="1" applyBorder="1" applyAlignment="1">
      <alignment horizontal="left" indent="1"/>
    </xf>
    <xf numFmtId="0" fontId="3" fillId="3" borderId="7" xfId="0" applyFont="1" applyFill="1" applyBorder="1" applyAlignment="1">
      <alignment horizontal="left" indent="1"/>
    </xf>
    <xf numFmtId="0" fontId="3" fillId="5" borderId="7" xfId="0" applyFont="1" applyFill="1" applyBorder="1" applyAlignment="1">
      <alignment horizontal="left"/>
    </xf>
    <xf numFmtId="4" fontId="3" fillId="0" borderId="4" xfId="0" applyNumberFormat="1" applyFont="1" applyBorder="1"/>
    <xf numFmtId="0" fontId="3" fillId="3" borderId="6" xfId="0" applyFont="1" applyFill="1" applyBorder="1" applyAlignment="1">
      <alignment horizontal="left"/>
    </xf>
    <xf numFmtId="4" fontId="3" fillId="0" borderId="8" xfId="0" applyNumberFormat="1" applyFont="1" applyBorder="1"/>
    <xf numFmtId="4" fontId="2" fillId="0" borderId="4" xfId="0" applyNumberFormat="1" applyFont="1" applyBorder="1"/>
    <xf numFmtId="4" fontId="2" fillId="0" borderId="8" xfId="0" applyNumberFormat="1" applyFont="1" applyBorder="1"/>
    <xf numFmtId="4" fontId="2" fillId="0" borderId="0" xfId="0" applyNumberFormat="1" applyFont="1" applyBorder="1"/>
    <xf numFmtId="4" fontId="2" fillId="3" borderId="5" xfId="0" applyNumberFormat="1" applyFont="1" applyFill="1" applyBorder="1"/>
    <xf numFmtId="4" fontId="3" fillId="3" borderId="6" xfId="0" applyNumberFormat="1" applyFont="1" applyFill="1" applyBorder="1"/>
    <xf numFmtId="4" fontId="2" fillId="0" borderId="9" xfId="0" applyNumberFormat="1" applyFont="1" applyBorder="1"/>
    <xf numFmtId="4" fontId="3" fillId="3" borderId="5" xfId="0" applyNumberFormat="1" applyFont="1" applyFill="1" applyBorder="1"/>
    <xf numFmtId="4" fontId="3" fillId="5" borderId="7" xfId="0" applyNumberFormat="1" applyFont="1" applyFill="1" applyBorder="1"/>
    <xf numFmtId="10" fontId="3" fillId="3" borderId="6" xfId="0" applyNumberFormat="1" applyFont="1" applyFill="1" applyBorder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8"/>
  <sheetViews>
    <sheetView tabSelected="1" workbookViewId="0">
      <selection sqref="A1:G1"/>
    </sheetView>
  </sheetViews>
  <sheetFormatPr baseColWidth="10" defaultRowHeight="11.25"/>
  <cols>
    <col min="1" max="1" width="40.7109375" style="3" customWidth="1"/>
    <col min="2" max="7" width="13" style="3" customWidth="1"/>
    <col min="8" max="16384" width="11.42578125" style="3"/>
  </cols>
  <sheetData>
    <row r="1" spans="1:7" ht="12" thickBot="1">
      <c r="A1" s="27" t="s">
        <v>54</v>
      </c>
      <c r="B1" s="27"/>
      <c r="C1" s="27"/>
      <c r="D1" s="27"/>
      <c r="E1" s="27"/>
      <c r="F1" s="27"/>
      <c r="G1" s="27"/>
    </row>
    <row r="2" spans="1:7" ht="12" thickBot="1">
      <c r="A2" s="28" t="s">
        <v>0</v>
      </c>
      <c r="B2" s="29"/>
      <c r="C2" s="30" t="s">
        <v>1</v>
      </c>
      <c r="D2" s="30"/>
      <c r="E2" s="30"/>
      <c r="F2" s="30"/>
      <c r="G2" s="30"/>
    </row>
    <row r="3" spans="1:7" ht="12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>
      <c r="A4" s="4" t="s">
        <v>9</v>
      </c>
      <c r="B4" s="15"/>
      <c r="C4" s="17"/>
      <c r="D4" s="17"/>
      <c r="E4" s="17"/>
      <c r="F4" s="17"/>
      <c r="G4" s="15"/>
    </row>
    <row r="5" spans="1:7">
      <c r="A5" s="5" t="s">
        <v>10</v>
      </c>
      <c r="B5" s="18"/>
      <c r="C5" s="19"/>
      <c r="D5" s="19"/>
      <c r="E5" s="19"/>
      <c r="F5" s="19"/>
      <c r="G5" s="18"/>
    </row>
    <row r="6" spans="1:7">
      <c r="A6" s="6" t="s">
        <v>11</v>
      </c>
      <c r="B6" s="18"/>
      <c r="C6" s="19"/>
      <c r="D6" s="19"/>
      <c r="E6" s="19"/>
      <c r="F6" s="19"/>
      <c r="G6" s="18"/>
    </row>
    <row r="7" spans="1:7">
      <c r="A7" s="7" t="s">
        <v>12</v>
      </c>
      <c r="B7" s="18">
        <f>F7-G7</f>
        <v>1189028020</v>
      </c>
      <c r="C7" s="19">
        <v>1189028020</v>
      </c>
      <c r="D7" s="19"/>
      <c r="E7" s="19"/>
      <c r="F7" s="19">
        <v>1189028020</v>
      </c>
      <c r="G7" s="18"/>
    </row>
    <row r="8" spans="1:7">
      <c r="A8" s="7" t="s">
        <v>13</v>
      </c>
      <c r="B8" s="18">
        <f t="shared" ref="B8:B11" si="0">F8-G8</f>
        <v>2590128400</v>
      </c>
      <c r="C8" s="18">
        <v>2590128400</v>
      </c>
      <c r="D8" s="18"/>
      <c r="E8" s="18"/>
      <c r="F8" s="18">
        <v>2590128400</v>
      </c>
      <c r="G8" s="18"/>
    </row>
    <row r="9" spans="1:7">
      <c r="A9" s="7" t="s">
        <v>14</v>
      </c>
      <c r="B9" s="18">
        <f t="shared" si="0"/>
        <v>87686090</v>
      </c>
      <c r="C9" s="18">
        <v>60242880</v>
      </c>
      <c r="D9" s="18">
        <v>13860</v>
      </c>
      <c r="E9" s="18">
        <v>27429350</v>
      </c>
      <c r="F9" s="18">
        <v>87686090</v>
      </c>
      <c r="G9" s="18"/>
    </row>
    <row r="10" spans="1:7">
      <c r="A10" s="7" t="s">
        <v>15</v>
      </c>
      <c r="B10" s="18">
        <f t="shared" si="0"/>
        <v>-20285720</v>
      </c>
      <c r="C10" s="18">
        <v>-20285720</v>
      </c>
      <c r="D10" s="18">
        <v>10284340</v>
      </c>
      <c r="E10" s="18">
        <v>1487973230</v>
      </c>
      <c r="F10" s="18">
        <v>1477971850</v>
      </c>
      <c r="G10" s="19">
        <v>1498257570</v>
      </c>
    </row>
    <row r="11" spans="1:7">
      <c r="A11" s="8" t="s">
        <v>16</v>
      </c>
      <c r="B11" s="18">
        <f t="shared" si="0"/>
        <v>5761470</v>
      </c>
      <c r="C11" s="20">
        <v>5708760</v>
      </c>
      <c r="D11" s="20">
        <v>10</v>
      </c>
      <c r="E11" s="20">
        <v>52700</v>
      </c>
      <c r="F11" s="20">
        <v>5761470</v>
      </c>
      <c r="G11" s="20"/>
    </row>
    <row r="12" spans="1:7">
      <c r="A12" s="9" t="s">
        <v>17</v>
      </c>
      <c r="B12" s="21">
        <f>SUM(B7:B11)</f>
        <v>3852318260</v>
      </c>
      <c r="C12" s="21">
        <f t="shared" ref="C12:G12" si="1">SUM(C7:C11)</f>
        <v>3824822340</v>
      </c>
      <c r="D12" s="21">
        <f t="shared" si="1"/>
        <v>10298210</v>
      </c>
      <c r="E12" s="21">
        <f t="shared" si="1"/>
        <v>1515455280</v>
      </c>
      <c r="F12" s="21">
        <f t="shared" si="1"/>
        <v>5350575830</v>
      </c>
      <c r="G12" s="21">
        <f t="shared" si="1"/>
        <v>1498257570</v>
      </c>
    </row>
    <row r="13" spans="1:7">
      <c r="A13" s="6" t="s">
        <v>18</v>
      </c>
      <c r="B13" s="18"/>
      <c r="C13" s="19"/>
      <c r="D13" s="19"/>
      <c r="E13" s="19"/>
      <c r="F13" s="19"/>
      <c r="G13" s="18"/>
    </row>
    <row r="14" spans="1:7">
      <c r="A14" s="7" t="s">
        <v>19</v>
      </c>
      <c r="B14" s="18">
        <f t="shared" ref="B14:B18" si="2">F14-G14</f>
        <v>1548554095</v>
      </c>
      <c r="C14" s="19">
        <v>768426956</v>
      </c>
      <c r="D14" s="19">
        <v>7082175</v>
      </c>
      <c r="E14" s="19">
        <v>773044964</v>
      </c>
      <c r="F14" s="19">
        <v>1548554095</v>
      </c>
      <c r="G14" s="18"/>
    </row>
    <row r="15" spans="1:7">
      <c r="A15" s="7" t="s">
        <v>20</v>
      </c>
      <c r="B15" s="18">
        <f t="shared" si="2"/>
        <v>644928253</v>
      </c>
      <c r="C15" s="18">
        <v>118363338</v>
      </c>
      <c r="D15" s="18">
        <v>2866035</v>
      </c>
      <c r="E15" s="18">
        <v>523698880</v>
      </c>
      <c r="F15" s="18">
        <v>644928253</v>
      </c>
      <c r="G15" s="18"/>
    </row>
    <row r="16" spans="1:7">
      <c r="A16" s="7" t="s">
        <v>21</v>
      </c>
      <c r="B16" s="18">
        <f t="shared" si="2"/>
        <v>114446811</v>
      </c>
      <c r="C16" s="18">
        <v>110433719</v>
      </c>
      <c r="D16" s="18">
        <v>350000</v>
      </c>
      <c r="E16" s="18">
        <v>3663092</v>
      </c>
      <c r="F16" s="18">
        <v>114446811</v>
      </c>
      <c r="G16" s="18"/>
    </row>
    <row r="17" spans="1:7">
      <c r="A17" s="7" t="s">
        <v>15</v>
      </c>
      <c r="B17" s="18">
        <f t="shared" si="2"/>
        <v>1207459243</v>
      </c>
      <c r="C17" s="18">
        <v>2490668467</v>
      </c>
      <c r="D17" s="18"/>
      <c r="E17" s="18">
        <v>215048346</v>
      </c>
      <c r="F17" s="18">
        <v>2705716813</v>
      </c>
      <c r="G17" s="19">
        <v>1498257570</v>
      </c>
    </row>
    <row r="18" spans="1:7">
      <c r="A18" s="7" t="s">
        <v>22</v>
      </c>
      <c r="B18" s="18">
        <f t="shared" si="2"/>
        <v>20432719</v>
      </c>
      <c r="C18" s="18">
        <v>20432719</v>
      </c>
      <c r="D18" s="18"/>
      <c r="E18" s="18"/>
      <c r="F18" s="18">
        <v>20432719</v>
      </c>
      <c r="G18" s="18"/>
    </row>
    <row r="19" spans="1:7">
      <c r="A19" s="9" t="s">
        <v>23</v>
      </c>
      <c r="B19" s="21">
        <f>SUM(B14:B18)</f>
        <v>3535821121</v>
      </c>
      <c r="C19" s="21">
        <f t="shared" ref="C19:G19" si="3">SUM(C14:C18)</f>
        <v>3508325199</v>
      </c>
      <c r="D19" s="21">
        <f t="shared" si="3"/>
        <v>10298210</v>
      </c>
      <c r="E19" s="21">
        <f t="shared" si="3"/>
        <v>1515455282</v>
      </c>
      <c r="F19" s="21">
        <f t="shared" si="3"/>
        <v>5034078691</v>
      </c>
      <c r="G19" s="21">
        <f t="shared" si="3"/>
        <v>1498257570</v>
      </c>
    </row>
    <row r="20" spans="1:7">
      <c r="A20" s="10" t="s">
        <v>24</v>
      </c>
      <c r="B20" s="22">
        <f>B12-B19</f>
        <v>316497139</v>
      </c>
      <c r="C20" s="22">
        <f t="shared" ref="C20:G20" si="4">C12-C19</f>
        <v>316497141</v>
      </c>
      <c r="D20" s="22">
        <f t="shared" si="4"/>
        <v>0</v>
      </c>
      <c r="E20" s="22">
        <f t="shared" si="4"/>
        <v>-2</v>
      </c>
      <c r="F20" s="22">
        <f t="shared" si="4"/>
        <v>316497139</v>
      </c>
      <c r="G20" s="22">
        <f t="shared" si="4"/>
        <v>0</v>
      </c>
    </row>
    <row r="21" spans="1:7">
      <c r="A21" s="5" t="s">
        <v>25</v>
      </c>
      <c r="B21" s="18"/>
      <c r="C21" s="19"/>
      <c r="D21" s="19"/>
      <c r="E21" s="19"/>
      <c r="F21" s="19"/>
      <c r="G21" s="18"/>
    </row>
    <row r="22" spans="1:7">
      <c r="A22" s="6" t="s">
        <v>11</v>
      </c>
      <c r="B22" s="18"/>
      <c r="C22" s="19"/>
      <c r="D22" s="19"/>
      <c r="E22" s="19"/>
      <c r="F22" s="19"/>
      <c r="G22" s="18"/>
    </row>
    <row r="23" spans="1:7">
      <c r="A23" s="7" t="s">
        <v>26</v>
      </c>
      <c r="B23" s="18">
        <f t="shared" ref="B23:B24" si="5">F23-G23</f>
        <v>8492110</v>
      </c>
      <c r="C23" s="19">
        <v>8492110</v>
      </c>
      <c r="D23" s="19"/>
      <c r="E23" s="19"/>
      <c r="F23" s="19">
        <v>8492110</v>
      </c>
      <c r="G23" s="18"/>
    </row>
    <row r="24" spans="1:7">
      <c r="A24" s="7" t="s">
        <v>27</v>
      </c>
      <c r="B24" s="18">
        <f t="shared" si="5"/>
        <v>166973840</v>
      </c>
      <c r="C24" s="18">
        <v>166973840</v>
      </c>
      <c r="D24" s="18">
        <v>85000</v>
      </c>
      <c r="E24" s="18">
        <v>34855960</v>
      </c>
      <c r="F24" s="18">
        <v>201914800</v>
      </c>
      <c r="G24" s="19">
        <v>34940960</v>
      </c>
    </row>
    <row r="25" spans="1:7">
      <c r="A25" s="9" t="s">
        <v>28</v>
      </c>
      <c r="B25" s="21">
        <f>SUM(B23:B24)</f>
        <v>175465950</v>
      </c>
      <c r="C25" s="21">
        <f t="shared" ref="C25:G25" si="6">SUM(C23:C24)</f>
        <v>175465950</v>
      </c>
      <c r="D25" s="21">
        <f t="shared" si="6"/>
        <v>85000</v>
      </c>
      <c r="E25" s="21">
        <f t="shared" si="6"/>
        <v>34855960</v>
      </c>
      <c r="F25" s="21">
        <f t="shared" si="6"/>
        <v>210406910</v>
      </c>
      <c r="G25" s="21">
        <f t="shared" si="6"/>
        <v>34940960</v>
      </c>
    </row>
    <row r="26" spans="1:7">
      <c r="A26" s="6" t="s">
        <v>18</v>
      </c>
      <c r="B26" s="18"/>
      <c r="C26" s="19"/>
      <c r="D26" s="19"/>
      <c r="E26" s="19"/>
      <c r="F26" s="19"/>
      <c r="G26" s="18"/>
    </row>
    <row r="27" spans="1:7">
      <c r="A27" s="7" t="s">
        <v>29</v>
      </c>
      <c r="B27" s="18">
        <f t="shared" ref="B27:B28" si="7">F27-G27</f>
        <v>180155019</v>
      </c>
      <c r="C27" s="19">
        <v>147525019</v>
      </c>
      <c r="D27" s="19">
        <v>85000</v>
      </c>
      <c r="E27" s="19">
        <v>32545000</v>
      </c>
      <c r="F27" s="19">
        <v>180155019</v>
      </c>
      <c r="G27" s="18"/>
    </row>
    <row r="28" spans="1:7">
      <c r="A28" s="7" t="s">
        <v>27</v>
      </c>
      <c r="B28" s="18">
        <f t="shared" si="7"/>
        <v>370567587</v>
      </c>
      <c r="C28" s="18">
        <v>405508547</v>
      </c>
      <c r="D28" s="18"/>
      <c r="E28" s="18"/>
      <c r="F28" s="18">
        <v>405508547</v>
      </c>
      <c r="G28" s="19">
        <v>34940960</v>
      </c>
    </row>
    <row r="29" spans="1:7">
      <c r="A29" s="9" t="s">
        <v>30</v>
      </c>
      <c r="B29" s="21">
        <f>SUM(B27:B28)</f>
        <v>550722606</v>
      </c>
      <c r="C29" s="21">
        <f t="shared" ref="C29:G29" si="8">SUM(C27:C28)</f>
        <v>553033566</v>
      </c>
      <c r="D29" s="21">
        <f t="shared" si="8"/>
        <v>85000</v>
      </c>
      <c r="E29" s="21">
        <f t="shared" si="8"/>
        <v>32545000</v>
      </c>
      <c r="F29" s="21">
        <f t="shared" si="8"/>
        <v>585663566</v>
      </c>
      <c r="G29" s="21">
        <f t="shared" si="8"/>
        <v>34940960</v>
      </c>
    </row>
    <row r="30" spans="1:7">
      <c r="A30" s="10" t="s">
        <v>31</v>
      </c>
      <c r="B30" s="22">
        <f>B25-B29</f>
        <v>-375256656</v>
      </c>
      <c r="C30" s="22">
        <f t="shared" ref="C30:G30" si="9">C25-C29</f>
        <v>-377567616</v>
      </c>
      <c r="D30" s="22">
        <f t="shared" si="9"/>
        <v>0</v>
      </c>
      <c r="E30" s="22">
        <f t="shared" si="9"/>
        <v>2310960</v>
      </c>
      <c r="F30" s="22">
        <f t="shared" si="9"/>
        <v>-375256656</v>
      </c>
      <c r="G30" s="22">
        <f t="shared" si="9"/>
        <v>0</v>
      </c>
    </row>
    <row r="31" spans="1:7">
      <c r="A31" s="11" t="s">
        <v>32</v>
      </c>
      <c r="B31" s="11">
        <f>B20+B30</f>
        <v>-58759517</v>
      </c>
      <c r="C31" s="11">
        <f t="shared" ref="C31:G31" si="10">C20+C30</f>
        <v>-61070475</v>
      </c>
      <c r="D31" s="11">
        <f t="shared" si="10"/>
        <v>0</v>
      </c>
      <c r="E31" s="11">
        <f t="shared" si="10"/>
        <v>2310958</v>
      </c>
      <c r="F31" s="11">
        <f t="shared" si="10"/>
        <v>-58759517</v>
      </c>
      <c r="G31" s="11">
        <f t="shared" si="10"/>
        <v>0</v>
      </c>
    </row>
    <row r="32" spans="1:7">
      <c r="A32" s="4" t="s">
        <v>33</v>
      </c>
      <c r="B32" s="15"/>
      <c r="C32" s="17"/>
      <c r="D32" s="17"/>
      <c r="E32" s="17"/>
      <c r="F32" s="17"/>
      <c r="G32" s="15"/>
    </row>
    <row r="33" spans="1:7">
      <c r="A33" s="5" t="s">
        <v>34</v>
      </c>
      <c r="B33" s="18"/>
      <c r="C33" s="19"/>
      <c r="D33" s="19"/>
      <c r="E33" s="19"/>
      <c r="F33" s="19"/>
      <c r="G33" s="18"/>
    </row>
    <row r="34" spans="1:7">
      <c r="A34" s="6" t="s">
        <v>11</v>
      </c>
      <c r="B34" s="18"/>
      <c r="C34" s="19"/>
      <c r="D34" s="19"/>
      <c r="E34" s="19"/>
      <c r="F34" s="19"/>
      <c r="G34" s="18"/>
    </row>
    <row r="35" spans="1:7">
      <c r="A35" s="7" t="s">
        <v>35</v>
      </c>
      <c r="B35" s="18">
        <f>F35-G35</f>
        <v>33133220</v>
      </c>
      <c r="C35" s="19">
        <v>33133220</v>
      </c>
      <c r="D35" s="19"/>
      <c r="E35" s="19"/>
      <c r="F35" s="19">
        <v>33133220</v>
      </c>
      <c r="G35" s="18"/>
    </row>
    <row r="36" spans="1:7">
      <c r="A36" s="6" t="s">
        <v>18</v>
      </c>
      <c r="B36" s="18"/>
      <c r="C36" s="19"/>
      <c r="D36" s="19"/>
      <c r="E36" s="19"/>
      <c r="F36" s="19"/>
      <c r="G36" s="18"/>
    </row>
    <row r="37" spans="1:7">
      <c r="A37" s="8" t="s">
        <v>35</v>
      </c>
      <c r="B37" s="18">
        <f>F37-G37</f>
        <v>50074013</v>
      </c>
      <c r="C37" s="23">
        <v>50074013</v>
      </c>
      <c r="D37" s="23"/>
      <c r="E37" s="23"/>
      <c r="F37" s="23">
        <v>50074013</v>
      </c>
      <c r="G37" s="20"/>
    </row>
    <row r="38" spans="1:7">
      <c r="A38" s="12" t="s">
        <v>36</v>
      </c>
      <c r="B38" s="24">
        <f>B35-B37</f>
        <v>-16940793</v>
      </c>
      <c r="C38" s="24">
        <f t="shared" ref="C38:G38" si="11">C35-C37</f>
        <v>-16940793</v>
      </c>
      <c r="D38" s="24">
        <f t="shared" si="11"/>
        <v>0</v>
      </c>
      <c r="E38" s="24">
        <f t="shared" si="11"/>
        <v>0</v>
      </c>
      <c r="F38" s="24">
        <f t="shared" si="11"/>
        <v>-16940793</v>
      </c>
      <c r="G38" s="24">
        <f t="shared" si="11"/>
        <v>0</v>
      </c>
    </row>
    <row r="39" spans="1:7">
      <c r="A39" s="5" t="s">
        <v>37</v>
      </c>
      <c r="B39" s="18"/>
      <c r="C39" s="19"/>
      <c r="D39" s="19"/>
      <c r="E39" s="19"/>
      <c r="F39" s="19"/>
      <c r="G39" s="18"/>
    </row>
    <row r="40" spans="1:7">
      <c r="A40" s="6" t="s">
        <v>11</v>
      </c>
      <c r="B40" s="18"/>
      <c r="C40" s="19"/>
      <c r="D40" s="19"/>
      <c r="E40" s="19"/>
      <c r="F40" s="19"/>
      <c r="G40" s="18"/>
    </row>
    <row r="41" spans="1:7">
      <c r="A41" s="7" t="s">
        <v>38</v>
      </c>
      <c r="B41" s="18">
        <f>F41-G41</f>
        <v>947891670</v>
      </c>
      <c r="C41" s="19">
        <v>947891670</v>
      </c>
      <c r="D41" s="19"/>
      <c r="E41" s="19"/>
      <c r="F41" s="19">
        <v>947891670</v>
      </c>
      <c r="G41" s="18"/>
    </row>
    <row r="42" spans="1:7">
      <c r="A42" s="6" t="s">
        <v>18</v>
      </c>
      <c r="B42" s="18"/>
      <c r="C42" s="19"/>
      <c r="D42" s="19"/>
      <c r="E42" s="19"/>
      <c r="F42" s="19"/>
      <c r="G42" s="18"/>
    </row>
    <row r="43" spans="1:7">
      <c r="A43" s="7" t="s">
        <v>38</v>
      </c>
      <c r="B43" s="18">
        <f>F43-G43</f>
        <v>872191360</v>
      </c>
      <c r="C43" s="19">
        <v>869880402</v>
      </c>
      <c r="D43" s="19"/>
      <c r="E43" s="19">
        <v>2310958</v>
      </c>
      <c r="F43" s="19">
        <v>872191360</v>
      </c>
      <c r="G43" s="18"/>
    </row>
    <row r="44" spans="1:7">
      <c r="A44" s="13" t="s">
        <v>39</v>
      </c>
      <c r="B44" s="24">
        <f>B41-B43</f>
        <v>75700310</v>
      </c>
      <c r="C44" s="24">
        <f t="shared" ref="C44:G44" si="12">C41-C43</f>
        <v>78011268</v>
      </c>
      <c r="D44" s="24">
        <f t="shared" si="12"/>
        <v>0</v>
      </c>
      <c r="E44" s="24">
        <f t="shared" si="12"/>
        <v>-2310958</v>
      </c>
      <c r="F44" s="24">
        <f t="shared" si="12"/>
        <v>75700310</v>
      </c>
      <c r="G44" s="24">
        <f t="shared" si="12"/>
        <v>0</v>
      </c>
    </row>
    <row r="45" spans="1:7">
      <c r="A45" s="14" t="s">
        <v>40</v>
      </c>
      <c r="B45" s="25">
        <f>B38+B44</f>
        <v>58759517</v>
      </c>
      <c r="C45" s="25">
        <f t="shared" ref="C45:G45" si="13">C38+C44</f>
        <v>61070475</v>
      </c>
      <c r="D45" s="25">
        <f t="shared" si="13"/>
        <v>0</v>
      </c>
      <c r="E45" s="25">
        <f t="shared" si="13"/>
        <v>-2310958</v>
      </c>
      <c r="F45" s="25">
        <f t="shared" si="13"/>
        <v>58759517</v>
      </c>
      <c r="G45" s="25">
        <f t="shared" si="13"/>
        <v>0</v>
      </c>
    </row>
    <row r="46" spans="1:7">
      <c r="A46" s="11" t="s">
        <v>41</v>
      </c>
      <c r="B46" s="11">
        <f>B31+B45</f>
        <v>0</v>
      </c>
      <c r="C46" s="11">
        <f t="shared" ref="C46:G46" si="14">C31+C45</f>
        <v>0</v>
      </c>
      <c r="D46" s="11">
        <f t="shared" si="14"/>
        <v>0</v>
      </c>
      <c r="E46" s="11">
        <f t="shared" si="14"/>
        <v>0</v>
      </c>
      <c r="F46" s="11">
        <f t="shared" si="14"/>
        <v>0</v>
      </c>
      <c r="G46" s="11">
        <f t="shared" si="14"/>
        <v>0</v>
      </c>
    </row>
    <row r="47" spans="1:7">
      <c r="A47" s="15" t="s">
        <v>42</v>
      </c>
      <c r="B47" s="15"/>
      <c r="C47" s="15"/>
      <c r="D47" s="15"/>
      <c r="E47" s="15"/>
      <c r="F47" s="15"/>
      <c r="G47" s="15"/>
    </row>
    <row r="48" spans="1:7">
      <c r="A48" s="7" t="s">
        <v>43</v>
      </c>
      <c r="B48" s="18">
        <v>12683160</v>
      </c>
      <c r="C48" s="18"/>
      <c r="D48" s="18"/>
      <c r="E48" s="18"/>
      <c r="F48" s="18"/>
      <c r="G48" s="18"/>
    </row>
    <row r="49" spans="1:7">
      <c r="A49" s="7" t="s">
        <v>44</v>
      </c>
      <c r="B49" s="18">
        <v>45000000</v>
      </c>
      <c r="C49" s="18"/>
      <c r="D49" s="18"/>
      <c r="E49" s="18"/>
      <c r="F49" s="18"/>
      <c r="G49" s="18"/>
    </row>
    <row r="50" spans="1:7">
      <c r="A50" s="7" t="s">
        <v>45</v>
      </c>
      <c r="B50" s="18">
        <v>-47658430</v>
      </c>
      <c r="C50" s="18"/>
      <c r="D50" s="18"/>
      <c r="E50" s="18"/>
      <c r="F50" s="18"/>
      <c r="G50" s="18"/>
    </row>
    <row r="51" spans="1:7">
      <c r="A51" s="7" t="s">
        <v>46</v>
      </c>
      <c r="B51" s="18">
        <v>113000000</v>
      </c>
      <c r="C51" s="18"/>
      <c r="D51" s="18"/>
      <c r="E51" s="18"/>
      <c r="F51" s="18"/>
      <c r="G51" s="18"/>
    </row>
    <row r="52" spans="1:7">
      <c r="A52" s="7" t="s">
        <v>47</v>
      </c>
      <c r="B52" s="18">
        <v>36250060</v>
      </c>
      <c r="C52" s="18"/>
      <c r="D52" s="18"/>
      <c r="E52" s="18"/>
      <c r="F52" s="18"/>
      <c r="G52" s="18"/>
    </row>
    <row r="53" spans="1:7">
      <c r="A53" s="7" t="s">
        <v>48</v>
      </c>
      <c r="B53" s="18">
        <v>-5000000</v>
      </c>
      <c r="C53" s="18"/>
      <c r="D53" s="18"/>
      <c r="E53" s="18"/>
      <c r="F53" s="18"/>
      <c r="G53" s="18"/>
    </row>
    <row r="54" spans="1:7">
      <c r="A54" s="7" t="s">
        <v>49</v>
      </c>
      <c r="B54" s="18">
        <v>16000000</v>
      </c>
      <c r="C54" s="18"/>
      <c r="D54" s="18"/>
      <c r="E54" s="18"/>
      <c r="F54" s="18"/>
      <c r="G54" s="18"/>
    </row>
    <row r="55" spans="1:7">
      <c r="A55" s="11" t="s">
        <v>50</v>
      </c>
      <c r="B55" s="11">
        <f>SUM(B48:B54)</f>
        <v>170274790</v>
      </c>
      <c r="C55" s="11"/>
      <c r="D55" s="11"/>
      <c r="E55" s="11"/>
      <c r="F55" s="11"/>
      <c r="G55" s="11"/>
    </row>
    <row r="56" spans="1:7">
      <c r="A56" s="16" t="s">
        <v>51</v>
      </c>
      <c r="B56" s="22">
        <f>B31+B55</f>
        <v>111515273</v>
      </c>
      <c r="C56" s="22"/>
      <c r="D56" s="22"/>
      <c r="E56" s="22"/>
      <c r="F56" s="22"/>
      <c r="G56" s="22"/>
    </row>
    <row r="57" spans="1:7">
      <c r="A57" s="16" t="s">
        <v>52</v>
      </c>
      <c r="B57" s="26">
        <f>B56/(B58*1000)</f>
        <v>3.5979352744918E-3</v>
      </c>
      <c r="C57" s="22"/>
      <c r="D57" s="22"/>
      <c r="E57" s="22"/>
      <c r="F57" s="22"/>
      <c r="G57" s="22"/>
    </row>
    <row r="58" spans="1:7">
      <c r="A58" s="16" t="s">
        <v>53</v>
      </c>
      <c r="B58" s="22">
        <v>30994241</v>
      </c>
      <c r="C58" s="22"/>
      <c r="D58" s="22"/>
      <c r="E58" s="22"/>
      <c r="F58" s="22"/>
      <c r="G58" s="22"/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2018-01-26T13:36:08Z</dcterms:created>
  <dcterms:modified xsi:type="dcterms:W3CDTF">2018-01-29T09:17:38Z</dcterms:modified>
</cp:coreProperties>
</file>