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workbench\Exec\Exec_20240829_LIQ_2023\XLSX_2024-09-20_08-40-39_ca\CAIB\ING\"/>
    </mc:Choice>
  </mc:AlternateContent>
  <xr:revisionPtr revIDLastSave="0" documentId="13_ncr:1_{08D229B8-67DD-4DD4-A874-DCF28F79FF32}" xr6:coauthVersionLast="47" xr6:coauthVersionMax="47" xr10:uidLastSave="{00000000-0000-0000-0000-000000000000}"/>
  <bookViews>
    <workbookView xWindow="-108" yWindow="-108" windowWidth="16608" windowHeight="8832" xr2:uid="{00000000-000D-0000-FFFF-FFFF00000000}"/>
  </bookViews>
  <sheets>
    <sheet name="EFT_CAIB_ING" sheetId="1" r:id="rId1"/>
  </sheets>
  <definedNames>
    <definedName name="PS_ECO_CAIB_G_201912_es" localSheetId="0">EFT_CAIB_ING!$A$4:$G$62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1" l="1"/>
  <c r="F16" i="1"/>
  <c r="F14" i="1"/>
  <c r="B14" i="1" s="1"/>
  <c r="E49" i="1"/>
  <c r="F50" i="1"/>
  <c r="C34" i="1" l="1"/>
  <c r="B15" i="1" l="1"/>
  <c r="F52" i="1"/>
  <c r="B52" i="1" s="1"/>
  <c r="F12" i="1"/>
  <c r="B12" i="1" s="1"/>
  <c r="F11" i="1"/>
  <c r="B11" i="1" s="1"/>
  <c r="F10" i="1"/>
  <c r="B10" i="1" s="1"/>
  <c r="F9" i="1"/>
  <c r="B9" i="1" s="1"/>
  <c r="F8" i="1"/>
  <c r="B8" i="1" s="1"/>
  <c r="F7" i="1"/>
  <c r="B7" i="1" s="1"/>
  <c r="F6" i="1"/>
  <c r="B6" i="1" s="1"/>
  <c r="B16" i="1"/>
  <c r="F22" i="1"/>
  <c r="B22" i="1" s="1"/>
  <c r="F21" i="1"/>
  <c r="B21" i="1" s="1"/>
  <c r="F20" i="1"/>
  <c r="B20" i="1" s="1"/>
  <c r="F19" i="1"/>
  <c r="B19" i="1" s="1"/>
  <c r="F18" i="1"/>
  <c r="B18" i="1" s="1"/>
  <c r="F33" i="1"/>
  <c r="B33" i="1" s="1"/>
  <c r="F32" i="1"/>
  <c r="B32" i="1" s="1"/>
  <c r="F31" i="1"/>
  <c r="B31" i="1" s="1"/>
  <c r="F30" i="1"/>
  <c r="B30" i="1" s="1"/>
  <c r="F29" i="1"/>
  <c r="B29" i="1" s="1"/>
  <c r="F28" i="1"/>
  <c r="B28" i="1" s="1"/>
  <c r="F27" i="1"/>
  <c r="B27" i="1" s="1"/>
  <c r="F26" i="1"/>
  <c r="B26" i="1" s="1"/>
  <c r="F25" i="1"/>
  <c r="B25" i="1" s="1"/>
  <c r="F36" i="1"/>
  <c r="B36" i="1" s="1"/>
  <c r="F35" i="1"/>
  <c r="B35" i="1" s="1"/>
  <c r="F48" i="1"/>
  <c r="B48" i="1" s="1"/>
  <c r="F47" i="1"/>
  <c r="B47" i="1" s="1"/>
  <c r="F46" i="1"/>
  <c r="B46" i="1" s="1"/>
  <c r="F45" i="1"/>
  <c r="B45" i="1" s="1"/>
  <c r="F44" i="1"/>
  <c r="B44" i="1" s="1"/>
  <c r="F43" i="1"/>
  <c r="B43" i="1" s="1"/>
  <c r="F42" i="1"/>
  <c r="B42" i="1" s="1"/>
  <c r="F41" i="1"/>
  <c r="B41" i="1" s="1"/>
  <c r="F40" i="1"/>
  <c r="B40" i="1" s="1"/>
  <c r="F39" i="1"/>
  <c r="B39" i="1" s="1"/>
  <c r="F38" i="1"/>
  <c r="F61" i="1"/>
  <c r="B61" i="1" s="1"/>
  <c r="F60" i="1"/>
  <c r="B60" i="1" s="1"/>
  <c r="F58" i="1"/>
  <c r="B58" i="1" s="1"/>
  <c r="F57" i="1"/>
  <c r="B57" i="1" s="1"/>
  <c r="F56" i="1"/>
  <c r="B56" i="1" s="1"/>
  <c r="F55" i="1"/>
  <c r="B55" i="1" s="1"/>
  <c r="F54" i="1"/>
  <c r="B54" i="1" s="1"/>
  <c r="F53" i="1"/>
  <c r="B53" i="1" s="1"/>
  <c r="F51" i="1"/>
  <c r="B51" i="1" s="1"/>
  <c r="B50" i="1"/>
  <c r="B38" i="1" l="1"/>
  <c r="B37" i="1" s="1"/>
  <c r="F37" i="1"/>
  <c r="F59" i="1"/>
  <c r="E59" i="1"/>
  <c r="D59" i="1"/>
  <c r="C59" i="1"/>
  <c r="B59" i="1"/>
  <c r="G49" i="1"/>
  <c r="G4" i="1" s="1"/>
  <c r="F49" i="1"/>
  <c r="D49" i="1"/>
  <c r="C49" i="1"/>
  <c r="B49" i="1"/>
  <c r="E37" i="1"/>
  <c r="D37" i="1"/>
  <c r="C37" i="1"/>
  <c r="F34" i="1"/>
  <c r="E34" i="1"/>
  <c r="D34" i="1"/>
  <c r="B34" i="1"/>
  <c r="F24" i="1"/>
  <c r="E24" i="1"/>
  <c r="D24" i="1"/>
  <c r="C24" i="1"/>
  <c r="B24" i="1"/>
  <c r="G23" i="1"/>
  <c r="G17" i="1"/>
  <c r="F17" i="1"/>
  <c r="E17" i="1"/>
  <c r="D17" i="1"/>
  <c r="C17" i="1"/>
  <c r="B17" i="1"/>
  <c r="G13" i="1"/>
  <c r="F13" i="1"/>
  <c r="E13" i="1"/>
  <c r="D13" i="1"/>
  <c r="C13" i="1"/>
  <c r="B13" i="1"/>
  <c r="G5" i="1"/>
  <c r="F5" i="1"/>
  <c r="E5" i="1"/>
  <c r="D5" i="1"/>
  <c r="C5" i="1"/>
  <c r="B5" i="1"/>
  <c r="D4" i="1" l="1"/>
  <c r="C23" i="1"/>
  <c r="C4" i="1" s="1"/>
  <c r="C62" i="1" s="1"/>
  <c r="D23" i="1"/>
  <c r="B23" i="1"/>
  <c r="B4" i="1" s="1"/>
  <c r="B62" i="1" s="1"/>
  <c r="E23" i="1"/>
  <c r="E4" i="1" s="1"/>
  <c r="E62" i="1" s="1"/>
  <c r="F23" i="1"/>
  <c r="F4" i="1" s="1"/>
  <c r="F62" i="1" s="1"/>
  <c r="G62" i="1"/>
  <c r="D62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PS_ECO_CAIB_G_201912_es" type="6" refreshedVersion="6" deleted="1" background="1" saveData="1">
    <textPr prompt="0" codePage="65001" sourceFile="C:\workbench\ps20200310\Party_Splitter\vba\20200310\es\PS_ECO_CAIB_G_201912_es.csv" decimal="," thousands="." tab="0" qualifier="none" delimiter="|">
      <textFields count="52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<sst xmlns="http://schemas.openxmlformats.org/spreadsheetml/2006/main" count="69" uniqueCount="59">
  <si>
    <t>AGIB</t>
  </si>
  <si>
    <t>ATIB</t>
  </si>
  <si>
    <t>SSIB</t>
  </si>
  <si>
    <t>Total</t>
  </si>
  <si>
    <t>Consolidat</t>
  </si>
  <si>
    <t>Tipus de finançament</t>
  </si>
  <si>
    <t>INGRESSOS NO FINANCERS</t>
  </si>
  <si>
    <t>1.- Rendiment dels tributs cedits</t>
  </si>
  <si>
    <t>Impost general sobre successions i donacions</t>
  </si>
  <si>
    <t>Impost extraordinari sobre el patrimoni de les persones físiques</t>
  </si>
  <si>
    <t>Impost sobre dipòsits en entitats bancàries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</si>
  <si>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</si>
  <si>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</si>
  <si>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</si>
  <si>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</si>
  <si>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2.- Rendiment dels tributs pròpis</t>
  </si>
  <si>
    <t>Cànon de sanejament d'aigües</t>
  </si>
  <si>
    <t>Impost sobre estades en empreses turístiques d'allotjament i del turisme sostenible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</si>
  <si>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</si>
  <si>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</si>
  <si>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</si>
  <si>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</si>
  <si>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</si>
  <si>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</si>
  <si>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</si>
  <si>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</si>
  <si>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</si>
  <si>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IVA</t>
  </si>
  <si>
    <t>IVA, reintegrament ajornaments liquidacions negatives 2008/09</t>
  </si>
  <si>
    <t>IE sobre la cervesa</t>
  </si>
  <si>
    <t>IE sobre l'alcohol i begudes derivades</t>
  </si>
  <si>
    <t>IE sobre les labors del tabac</t>
  </si>
  <si>
    <t>IE sobre els hidrocarburs</t>
  </si>
  <si>
    <t>IE sobre productes intermedis</t>
  </si>
  <si>
    <t>IE sobre l'electricitat</t>
  </si>
  <si>
    <t>Fons complementaris/addicionals</t>
  </si>
  <si>
    <t>Fons de garantia</t>
  </si>
  <si>
    <t>Fons de suficiència</t>
  </si>
  <si>
    <t>Liquidació de l'exercici (n-2)</t>
  </si>
  <si>
    <t>5.- Aportacions alíenes</t>
  </si>
  <si>
    <t>De l'Estat</t>
  </si>
  <si>
    <t>Del sector públic instrumental de la CAIB</t>
  </si>
  <si>
    <t>De comunitats autònomes</t>
  </si>
  <si>
    <t>De corporacions locals</t>
  </si>
  <si>
    <t>D'empreses privades</t>
  </si>
  <si>
    <t>De famílies i institucions</t>
  </si>
  <si>
    <t>De l'exterior</t>
  </si>
  <si>
    <t>INGRESSOS FINANCERS</t>
  </si>
  <si>
    <t>Reintegrament de préstecs concedits</t>
  </si>
  <si>
    <t>Fons de competitivitat</t>
  </si>
  <si>
    <t>D'òrgans estatutaris</t>
  </si>
  <si>
    <t>DRETS RECONEGUTS. ESTRUCTURA ECONÒMICA (imports en euros)</t>
  </si>
  <si>
    <t>DISTRIBUCIÓ</t>
  </si>
  <si>
    <t>D'organismes autònoms</t>
  </si>
  <si>
    <t>Cànon sobre l'abocament i incineració de residus</t>
  </si>
  <si>
    <t>Transferències internes</t>
  </si>
  <si>
    <t>TOTAL</t>
  </si>
  <si>
    <t>PRESSUPOSTS GENERALS DE LA COMUNITAT AUTÒNOMA ILLES BALEARS 2023. SECTOR PÚBLIC ADMINISTRATIU CONSOLIDAT</t>
  </si>
  <si>
    <t>Préstecs rebuts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</si>
</sst>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FFFFFF"/>
      <name val="Calibri"/>
      <family val="2"/>
    </font>
    <font>
      <sz val="9"/>
      <name val="Calibri"/>
      <family val="2"/>
      <scheme val="minor"/>
    </font>
    <font>
      <sz val="9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92CDDC"/>
        <bgColor rgb="FF000000"/>
      </patternFill>
    </fill>
  </fills>
  <borders count="12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/>
      <bottom style="thin">
        <color rgb="FF31869B"/>
      </bottom>
      <diagonal/>
    </border>
    <border>
      <left/>
      <right/>
      <top style="thin">
        <color rgb="FFFFFFFF"/>
      </top>
      <bottom/>
      <diagonal/>
    </border>
    <border>
      <left/>
      <right/>
      <top style="double">
        <color rgb="FF31869B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right"/>
    </xf>
    <xf numFmtId="0" fontId="2" fillId="0" borderId="0" xfId="0" applyFont="1" applyAlignment="1">
      <alignment horizontal="left" indent="2"/>
    </xf>
    <xf numFmtId="4" fontId="2" fillId="0" borderId="0" xfId="0" applyNumberFormat="1" applyFont="1" applyAlignment="1"/>
    <xf numFmtId="4" fontId="3" fillId="3" borderId="9" xfId="0" applyNumberFormat="1" applyFont="1" applyFill="1" applyBorder="1" applyAlignment="1"/>
    <xf numFmtId="0" fontId="4" fillId="4" borderId="0" xfId="0" applyFont="1" applyFill="1" applyBorder="1" applyAlignment="1"/>
    <xf numFmtId="4" fontId="4" fillId="4" borderId="0" xfId="0" applyNumberFormat="1" applyFont="1" applyFill="1" applyBorder="1" applyAlignment="1"/>
    <xf numFmtId="0" fontId="4" fillId="4" borderId="10" xfId="0" applyFont="1" applyFill="1" applyBorder="1" applyAlignment="1"/>
    <xf numFmtId="4" fontId="4" fillId="4" borderId="10" xfId="0" applyNumberFormat="1" applyFont="1" applyFill="1" applyBorder="1" applyAlignment="1"/>
    <xf numFmtId="0" fontId="2" fillId="0" borderId="0" xfId="0" applyFont="1" applyAlignment="1">
      <alignment horizontal="left" indent="1"/>
    </xf>
    <xf numFmtId="0" fontId="2" fillId="3" borderId="9" xfId="0" applyFont="1" applyFill="1" applyBorder="1" applyAlignment="1">
      <alignment horizontal="left" indent="1"/>
    </xf>
    <xf numFmtId="0" fontId="2" fillId="0" borderId="0" xfId="0" applyFont="1"/>
    <xf numFmtId="4" fontId="5" fillId="0" borderId="0" xfId="0" applyNumberFormat="1" applyFont="1" applyAlignment="1"/>
    <xf numFmtId="4" fontId="6" fillId="0" borderId="0" xfId="0" applyNumberFormat="1" applyFont="1" applyAlignment="1"/>
    <xf numFmtId="0" fontId="7" fillId="0" borderId="0" xfId="0" applyFont="1"/>
    <xf numFmtId="4" fontId="0" fillId="0" borderId="0" xfId="0" applyNumberFormat="1"/>
    <xf numFmtId="4" fontId="2" fillId="0" borderId="0" xfId="0" applyNumberFormat="1" applyFont="1"/>
    <xf numFmtId="4" fontId="2" fillId="0" borderId="0" xfId="0" applyNumberFormat="1" applyFont="1" applyFill="1" applyBorder="1"/>
    <xf numFmtId="4" fontId="3" fillId="0" borderId="0" xfId="0" applyNumberFormat="1" applyFont="1" applyFill="1" applyBorder="1"/>
    <xf numFmtId="0" fontId="0" fillId="0" borderId="0" xfId="0" applyFill="1" applyBorder="1"/>
    <xf numFmtId="4" fontId="0" fillId="0" borderId="0" xfId="0" applyNumberFormat="1" applyFill="1" applyBorder="1"/>
    <xf numFmtId="4" fontId="2" fillId="0" borderId="0" xfId="0" applyNumberFormat="1" applyFont="1" applyBorder="1"/>
    <xf numFmtId="0" fontId="0" fillId="0" borderId="0" xfId="0" applyBorder="1"/>
    <xf numFmtId="4" fontId="3" fillId="0" borderId="0" xfId="0" applyNumberFormat="1" applyFont="1" applyBorder="1"/>
    <xf numFmtId="4" fontId="0" fillId="0" borderId="0" xfId="0" applyNumberFormat="1" applyBorder="1"/>
    <xf numFmtId="0" fontId="3" fillId="0" borderId="11" xfId="0" applyFont="1" applyBorder="1" applyAlignment="1">
      <alignment horizontal="left"/>
    </xf>
    <xf numFmtId="4" fontId="3" fillId="0" borderId="11" xfId="0" applyNumberFormat="1" applyFont="1" applyBorder="1" applyAlignment="1">
      <alignment horizontal="right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S_ECO_CAIB_G_201912_es" connectionId="1" xr16:uid="{00000000-0016-0000-00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H74"/>
  <sheetViews>
    <sheetView tabSelected="1" zoomScale="184" zoomScaleNormal="184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3" sqref="A3"/>
    </sheetView>
  </sheetViews>
  <sheetFormatPr baseColWidth="10" defaultRowHeight="14.4" x14ac:dyDescent="0.3"/>
  <cols>
    <col min="1" max="1" width="54.44140625" customWidth="1"/>
    <col min="2" max="7" width="17.88671875" customWidth="1"/>
    <col min="8" max="8" width="12.33203125" bestFit="1" customWidth="1"/>
    <col min="9" max="9" width="11" bestFit="1" customWidth="1"/>
  </cols>
  <sheetData>
    <row r="1" spans="1:7" ht="15" customHeight="1" thickBot="1" x14ac:dyDescent="0.35">
      <c r="A1" s="29" t="s">
        <v>57</v>
      </c>
      <c r="B1" s="30"/>
      <c r="C1" s="30"/>
      <c r="D1" s="30"/>
      <c r="E1" s="30"/>
      <c r="F1" s="30"/>
      <c r="G1" s="31"/>
    </row>
    <row r="2" spans="1:7" ht="15" customHeight="1" thickBot="1" x14ac:dyDescent="0.35">
      <c r="A2" s="1" t="s">
        <v>51</v>
      </c>
      <c r="B2" s="32" t="s">
        <v>52</v>
      </c>
      <c r="C2" s="33"/>
      <c r="D2" s="33"/>
      <c r="E2" s="33"/>
      <c r="F2" s="33"/>
      <c r="G2" s="34"/>
    </row>
    <row r="3" spans="1:7" ht="15" customHeight="1" thickBot="1" x14ac:dyDescent="0.35">
      <c r="A3" s="2" t="s">
        <v>5</v>
      </c>
      <c r="B3" s="3" t="s">
        <v>4</v>
      </c>
      <c r="C3" s="3" t="s">
        <v>0</v>
      </c>
      <c r="D3" s="3" t="s">
        <v>1</v>
      </c>
      <c r="E3" s="3" t="s">
        <v>2</v>
      </c>
      <c r="F3" s="3" t="s">
        <v>3</v>
      </c>
      <c r="G3" s="3" t="s">
        <v>55</v>
      </c>
    </row>
    <row r="4" spans="1:7" ht="15" customHeight="1" x14ac:dyDescent="0.3">
      <c r="A4" s="7" t="s">
        <v>6</v>
      </c>
      <c r="B4" s="8">
        <f>B5+B13+B17+B23+B49</f>
        <v>5678928405</v>
      </c>
      <c r="C4" s="8">
        <f t="shared" ref="C4:F4" si="0">C5+C13+C17+C23+C49</f>
        <v>5646161608.2699995</v>
      </c>
      <c r="D4" s="8">
        <f>D5+D13+D17+D23+D49</f>
        <v>15026413.01</v>
      </c>
      <c r="E4" s="8">
        <f t="shared" si="0"/>
        <v>2256299451.9899998</v>
      </c>
      <c r="F4" s="8">
        <f t="shared" si="0"/>
        <v>7917487473.2699995</v>
      </c>
      <c r="G4" s="8">
        <f>G5+G13+G17+G23+G49+G59</f>
        <v>2238559068.27</v>
      </c>
    </row>
    <row r="5" spans="1:7" ht="15" customHeight="1" x14ac:dyDescent="0.3">
      <c r="A5" s="9" t="s">
        <v>7</v>
      </c>
      <c r="B5" s="10">
        <f>SUM(B6:B12)</f>
        <v>1090800331.5899999</v>
      </c>
      <c r="C5" s="10">
        <f t="shared" ref="C5:G5" si="1">SUM(C6:C12)</f>
        <v>1090800331.5899999</v>
      </c>
      <c r="D5" s="10">
        <f t="shared" si="1"/>
        <v>0</v>
      </c>
      <c r="E5" s="10">
        <f t="shared" si="1"/>
        <v>0</v>
      </c>
      <c r="F5" s="10">
        <f t="shared" si="1"/>
        <v>1090800331.5899999</v>
      </c>
      <c r="G5" s="10">
        <f t="shared" si="1"/>
        <v>0</v>
      </c>
    </row>
    <row r="6" spans="1:7" ht="15" customHeight="1" x14ac:dyDescent="0.3">
      <c r="A6" s="11" t="s">
        <v>8</v>
      </c>
      <c r="B6" s="14">
        <f>F6-G6</f>
        <v>150410889.78999999</v>
      </c>
      <c r="C6" s="14">
        <v>150410889.78999999</v>
      </c>
      <c r="D6" s="15"/>
      <c r="E6" s="15"/>
      <c r="F6" s="14">
        <f t="shared" ref="F6:F12" si="2">SUM(C6:E6)</f>
        <v>150410889.78999999</v>
      </c>
      <c r="G6" s="5"/>
    </row>
    <row r="7" spans="1:7" ht="15" customHeight="1" x14ac:dyDescent="0.3">
      <c r="A7" s="11" t="s">
        <v>9</v>
      </c>
      <c r="B7" s="14">
        <f t="shared" ref="B7:B12" si="3">F7-G7</f>
        <v>86288082.739999995</v>
      </c>
      <c r="C7" s="14">
        <v>86288082.739999995</v>
      </c>
      <c r="D7" s="15"/>
      <c r="E7" s="15"/>
      <c r="F7" s="14">
        <f t="shared" si="2"/>
        <v>86288082.739999995</v>
      </c>
      <c r="G7" s="5"/>
    </row>
    <row r="8" spans="1:7" ht="15" customHeight="1" x14ac:dyDescent="0.3">
      <c r="A8" s="11" t="s">
        <v>10</v>
      </c>
      <c r="B8" s="14">
        <f t="shared" si="3"/>
        <v>11573969.98</v>
      </c>
      <c r="C8" s="14">
        <v>11573969.98</v>
      </c>
      <c r="D8" s="15"/>
      <c r="E8" s="15"/>
      <c r="F8" s="14">
        <f t="shared" si="2"/>
        <v>11573969.98</v>
      </c>
      <c r="G8" s="5"/>
    </row>
    <row r="9" spans="1:7" ht="15" customHeight="1" x14ac:dyDescent="0.3">
      <c r="A9" s="11" t="s">
        <v>11</v>
      </c>
      <c r="B9" s="14">
        <f t="shared" si="3"/>
        <v>636460541.59000003</v>
      </c>
      <c r="C9" s="14">
        <v>636460541.59000003</v>
      </c>
      <c r="D9" s="15"/>
      <c r="E9" s="15"/>
      <c r="F9" s="14">
        <f t="shared" si="2"/>
        <v>636460541.59000003</v>
      </c>
      <c r="G9" s="5"/>
    </row>
    <row r="10" spans="1:7" ht="15" customHeight="1" x14ac:dyDescent="0.3">
      <c r="A10" s="11" t="s">
        <v>12</v>
      </c>
      <c r="B10" s="14">
        <f t="shared" si="3"/>
        <v>171066210.88</v>
      </c>
      <c r="C10" s="14">
        <v>171066210.88</v>
      </c>
      <c r="D10" s="15"/>
      <c r="E10" s="15"/>
      <c r="F10" s="14">
        <f t="shared" si="2"/>
        <v>171066210.88</v>
      </c>
      <c r="G10" s="5"/>
    </row>
    <row r="11" spans="1:7" ht="15" customHeight="1" x14ac:dyDescent="0.3">
      <c r="A11" s="11" t="s">
        <v>13</v>
      </c>
      <c r="B11" s="14">
        <f t="shared" si="3"/>
        <v>35000636.609999999</v>
      </c>
      <c r="C11" s="14">
        <v>35000636.609999999</v>
      </c>
      <c r="D11" s="15"/>
      <c r="E11" s="15"/>
      <c r="F11" s="14">
        <f t="shared" si="2"/>
        <v>35000636.609999999</v>
      </c>
      <c r="G11" s="5"/>
    </row>
    <row r="12" spans="1:7" ht="15" customHeight="1" x14ac:dyDescent="0.3">
      <c r="A12" s="11" t="s">
        <v>14</v>
      </c>
      <c r="B12" s="14">
        <f t="shared" si="3"/>
        <v>0</v>
      </c>
      <c r="C12" s="5"/>
      <c r="D12" s="5"/>
      <c r="E12" s="5"/>
      <c r="F12" s="14">
        <f t="shared" si="2"/>
        <v>0</v>
      </c>
      <c r="G12" s="5"/>
    </row>
    <row r="13" spans="1:7" ht="15" customHeight="1" x14ac:dyDescent="0.3">
      <c r="A13" s="9" t="s">
        <v>15</v>
      </c>
      <c r="B13" s="10">
        <f>SUM(B14:B16)</f>
        <v>235416427.08999997</v>
      </c>
      <c r="C13" s="10">
        <f t="shared" ref="C13:G13" si="4">SUM(C14:C16)</f>
        <v>235416427.08999997</v>
      </c>
      <c r="D13" s="10">
        <f t="shared" si="4"/>
        <v>0</v>
      </c>
      <c r="E13" s="10">
        <f t="shared" si="4"/>
        <v>0</v>
      </c>
      <c r="F13" s="10">
        <f t="shared" si="4"/>
        <v>235416427.08999997</v>
      </c>
      <c r="G13" s="10">
        <f t="shared" si="4"/>
        <v>0</v>
      </c>
    </row>
    <row r="14" spans="1:7" ht="15" customHeight="1" x14ac:dyDescent="0.3">
      <c r="A14" s="11" t="s">
        <v>16</v>
      </c>
      <c r="B14" s="14">
        <f>F14-G14</f>
        <v>88953083.170000002</v>
      </c>
      <c r="C14" s="14">
        <v>88953083.170000002</v>
      </c>
      <c r="D14" s="15"/>
      <c r="E14" s="15"/>
      <c r="F14" s="14">
        <f>SUM(C14:E14)</f>
        <v>88953083.170000002</v>
      </c>
      <c r="G14" s="5"/>
    </row>
    <row r="15" spans="1:7" ht="15" customHeight="1" x14ac:dyDescent="0.3">
      <c r="A15" s="11" t="s">
        <v>54</v>
      </c>
      <c r="B15" s="14">
        <f t="shared" ref="B15:B16" si="5">F15-G15</f>
        <v>8384106.9400000004</v>
      </c>
      <c r="C15" s="14">
        <v>8384106.9400000004</v>
      </c>
      <c r="D15" s="15"/>
      <c r="E15" s="15"/>
      <c r="F15" s="14">
        <f>SUM(C15:E15)</f>
        <v>8384106.9400000004</v>
      </c>
      <c r="G15" s="5"/>
    </row>
    <row r="16" spans="1:7" ht="15" customHeight="1" x14ac:dyDescent="0.3">
      <c r="A16" s="11" t="s">
        <v>17</v>
      </c>
      <c r="B16" s="14">
        <f t="shared" si="5"/>
        <v>138079236.97999999</v>
      </c>
      <c r="C16" s="14">
        <v>138079236.97999999</v>
      </c>
      <c r="D16" s="15"/>
      <c r="E16" s="15"/>
      <c r="F16" s="14">
        <f>SUM(C16:E16)</f>
        <v>138079236.97999999</v>
      </c>
      <c r="G16" s="5"/>
    </row>
    <row r="17" spans="1:7" ht="15" customHeight="1" x14ac:dyDescent="0.3">
      <c r="A17" s="9" t="s">
        <v>18</v>
      </c>
      <c r="B17" s="10">
        <f>SUM(B18:B22)</f>
        <v>207344590.79999998</v>
      </c>
      <c r="C17" s="10">
        <f t="shared" ref="C17:G17" si="6">SUM(C18:C22)</f>
        <v>174916062.88</v>
      </c>
      <c r="D17" s="10">
        <f t="shared" si="6"/>
        <v>1592.68</v>
      </c>
      <c r="E17" s="10">
        <f t="shared" si="6"/>
        <v>32426935.240000002</v>
      </c>
      <c r="F17" s="10">
        <f t="shared" si="6"/>
        <v>207344590.79999998</v>
      </c>
      <c r="G17" s="10">
        <f t="shared" si="6"/>
        <v>0</v>
      </c>
    </row>
    <row r="18" spans="1:7" ht="15" customHeight="1" x14ac:dyDescent="0.3">
      <c r="A18" s="11" t="s">
        <v>19</v>
      </c>
      <c r="B18" s="14">
        <f t="shared" ref="B18:B22" si="7">F18-G18</f>
        <v>34151405.149999999</v>
      </c>
      <c r="C18" s="14">
        <v>34151405.149999999</v>
      </c>
      <c r="D18" s="15"/>
      <c r="E18" s="15"/>
      <c r="F18" s="14">
        <f t="shared" ref="F18:F22" si="8">SUM(C18:E18)</f>
        <v>34151405.149999999</v>
      </c>
      <c r="G18" s="5"/>
    </row>
    <row r="19" spans="1:7" ht="15" customHeight="1" x14ac:dyDescent="0.3">
      <c r="A19" s="11" t="s">
        <v>20</v>
      </c>
      <c r="B19" s="14">
        <f t="shared" si="7"/>
        <v>8784883.0599999987</v>
      </c>
      <c r="C19" s="14">
        <v>8173762.0599999996</v>
      </c>
      <c r="D19" s="15"/>
      <c r="E19" s="14">
        <v>611121</v>
      </c>
      <c r="F19" s="14">
        <f t="shared" si="8"/>
        <v>8784883.0599999987</v>
      </c>
      <c r="G19" s="5"/>
    </row>
    <row r="20" spans="1:7" ht="15" customHeight="1" x14ac:dyDescent="0.3">
      <c r="A20" s="11" t="s">
        <v>21</v>
      </c>
      <c r="B20" s="14">
        <f t="shared" si="7"/>
        <v>29015196.789999999</v>
      </c>
      <c r="C20" s="14">
        <v>482550.43</v>
      </c>
      <c r="D20" s="15"/>
      <c r="E20" s="14">
        <v>28532646.359999999</v>
      </c>
      <c r="F20" s="14">
        <f t="shared" si="8"/>
        <v>29015196.789999999</v>
      </c>
      <c r="G20" s="5"/>
    </row>
    <row r="21" spans="1:7" ht="15" customHeight="1" x14ac:dyDescent="0.3">
      <c r="A21" s="11" t="s">
        <v>22</v>
      </c>
      <c r="B21" s="14">
        <f t="shared" si="7"/>
        <v>97930537.890000001</v>
      </c>
      <c r="C21" s="14">
        <v>95228303.370000005</v>
      </c>
      <c r="D21" s="18">
        <v>1486.28</v>
      </c>
      <c r="E21" s="14">
        <v>2700748.24</v>
      </c>
      <c r="F21" s="14">
        <f t="shared" si="8"/>
        <v>97930537.890000001</v>
      </c>
      <c r="G21" s="5"/>
    </row>
    <row r="22" spans="1:7" ht="15" customHeight="1" x14ac:dyDescent="0.3">
      <c r="A22" s="11" t="s">
        <v>23</v>
      </c>
      <c r="B22" s="14">
        <f t="shared" si="7"/>
        <v>37462567.909999996</v>
      </c>
      <c r="C22" s="14">
        <v>36880041.869999997</v>
      </c>
      <c r="D22" s="18">
        <v>106.4</v>
      </c>
      <c r="E22" s="14">
        <v>582419.64</v>
      </c>
      <c r="F22" s="14">
        <f t="shared" si="8"/>
        <v>37462567.909999996</v>
      </c>
      <c r="G22" s="5"/>
    </row>
    <row r="23" spans="1:7" ht="15" customHeight="1" x14ac:dyDescent="0.3">
      <c r="A23" s="9" t="s">
        <v>24</v>
      </c>
      <c r="B23" s="10">
        <f t="shared" ref="B23:G23" si="9">B24+B34+B37</f>
        <v>3354601930</v>
      </c>
      <c r="C23" s="10">
        <f t="shared" si="9"/>
        <v>3354601930</v>
      </c>
      <c r="D23" s="10">
        <f t="shared" si="9"/>
        <v>0</v>
      </c>
      <c r="E23" s="10">
        <f t="shared" si="9"/>
        <v>0</v>
      </c>
      <c r="F23" s="10">
        <f t="shared" si="9"/>
        <v>3354601930</v>
      </c>
      <c r="G23" s="10">
        <f t="shared" si="9"/>
        <v>0</v>
      </c>
    </row>
    <row r="24" spans="1:7" ht="15" customHeight="1" x14ac:dyDescent="0.3">
      <c r="A24" s="12" t="s">
        <v>25</v>
      </c>
      <c r="B24" s="6">
        <f>SUM(B25:B33)</f>
        <v>3507738720</v>
      </c>
      <c r="C24" s="6">
        <f>SUM(C25:C33)</f>
        <v>3507738720</v>
      </c>
      <c r="D24" s="6">
        <f t="shared" ref="D24:E24" si="10">SUM(D25:D33)</f>
        <v>0</v>
      </c>
      <c r="E24" s="6">
        <f t="shared" si="10"/>
        <v>0</v>
      </c>
      <c r="F24" s="6">
        <f>SUM(F25:F33)</f>
        <v>3507738720</v>
      </c>
      <c r="G24" s="6"/>
    </row>
    <row r="25" spans="1:7" ht="15" customHeight="1" x14ac:dyDescent="0.3">
      <c r="A25" s="4" t="s">
        <v>26</v>
      </c>
      <c r="B25" s="14">
        <f t="shared" ref="B25:B27" si="11">F25-G25</f>
        <v>1424646290</v>
      </c>
      <c r="C25" s="14">
        <v>1424646290</v>
      </c>
      <c r="D25" s="15"/>
      <c r="E25" s="15"/>
      <c r="F25" s="14">
        <f t="shared" ref="F25:F33" si="12">SUM(C25:E25)</f>
        <v>1424646290</v>
      </c>
      <c r="G25" s="15"/>
    </row>
    <row r="26" spans="1:7" ht="15" customHeight="1" x14ac:dyDescent="0.3">
      <c r="A26" s="4" t="s">
        <v>27</v>
      </c>
      <c r="B26" s="14">
        <f t="shared" si="11"/>
        <v>1701321260</v>
      </c>
      <c r="C26" s="14">
        <v>1701321260</v>
      </c>
      <c r="D26" s="15"/>
      <c r="E26" s="15"/>
      <c r="F26" s="14">
        <f t="shared" si="12"/>
        <v>1701321260</v>
      </c>
      <c r="G26" s="15"/>
    </row>
    <row r="27" spans="1:7" ht="15" customHeight="1" x14ac:dyDescent="0.3">
      <c r="A27" s="4" t="s">
        <v>28</v>
      </c>
      <c r="B27" s="14">
        <f t="shared" si="11"/>
        <v>-12683160</v>
      </c>
      <c r="C27" s="14">
        <v>-12683160</v>
      </c>
      <c r="D27" s="15"/>
      <c r="E27" s="15"/>
      <c r="F27" s="14">
        <f t="shared" si="12"/>
        <v>-12683160</v>
      </c>
      <c r="G27" s="15"/>
    </row>
    <row r="28" spans="1:7" ht="15" customHeight="1" x14ac:dyDescent="0.3">
      <c r="A28" s="4" t="s">
        <v>29</v>
      </c>
      <c r="B28" s="14">
        <f t="shared" ref="B28:B33" si="13">F28-G28</f>
        <v>6059920</v>
      </c>
      <c r="C28" s="14">
        <v>6059920</v>
      </c>
      <c r="D28" s="15"/>
      <c r="E28" s="15"/>
      <c r="F28" s="14">
        <f t="shared" si="12"/>
        <v>6059920</v>
      </c>
      <c r="G28" s="15"/>
    </row>
    <row r="29" spans="1:7" ht="15" customHeight="1" x14ac:dyDescent="0.3">
      <c r="A29" s="4" t="s">
        <v>30</v>
      </c>
      <c r="B29" s="14">
        <f t="shared" si="13"/>
        <v>18736490</v>
      </c>
      <c r="C29" s="14">
        <v>18736490</v>
      </c>
      <c r="D29" s="15"/>
      <c r="E29" s="15"/>
      <c r="F29" s="14">
        <f t="shared" si="12"/>
        <v>18736490</v>
      </c>
      <c r="G29" s="15"/>
    </row>
    <row r="30" spans="1:7" ht="15" customHeight="1" x14ac:dyDescent="0.3">
      <c r="A30" s="4" t="s">
        <v>31</v>
      </c>
      <c r="B30" s="14">
        <f t="shared" si="13"/>
        <v>118308920</v>
      </c>
      <c r="C30" s="14">
        <v>118308920</v>
      </c>
      <c r="E30" s="15"/>
      <c r="F30" s="14">
        <f>SUM(C30:E30)</f>
        <v>118308920</v>
      </c>
      <c r="G30" s="15"/>
    </row>
    <row r="31" spans="1:7" ht="15" customHeight="1" x14ac:dyDescent="0.3">
      <c r="A31" s="4" t="s">
        <v>32</v>
      </c>
      <c r="B31" s="14">
        <f t="shared" si="13"/>
        <v>221221770</v>
      </c>
      <c r="C31" s="14">
        <v>221221770</v>
      </c>
      <c r="D31" s="15"/>
      <c r="E31" s="15"/>
      <c r="F31" s="14">
        <f>SUM(C31:E31)</f>
        <v>221221770</v>
      </c>
      <c r="G31" s="15"/>
    </row>
    <row r="32" spans="1:7" ht="15" customHeight="1" x14ac:dyDescent="0.3">
      <c r="A32" s="4" t="s">
        <v>33</v>
      </c>
      <c r="B32" s="14">
        <f t="shared" si="13"/>
        <v>696510</v>
      </c>
      <c r="C32" s="14">
        <v>696510</v>
      </c>
      <c r="D32" s="15"/>
      <c r="E32" s="15"/>
      <c r="F32" s="14">
        <f t="shared" si="12"/>
        <v>696510</v>
      </c>
      <c r="G32" s="15"/>
    </row>
    <row r="33" spans="1:8" ht="15" customHeight="1" x14ac:dyDescent="0.3">
      <c r="A33" s="4" t="s">
        <v>34</v>
      </c>
      <c r="B33" s="14">
        <f t="shared" si="13"/>
        <v>29430720</v>
      </c>
      <c r="C33" s="14">
        <v>29430720</v>
      </c>
      <c r="D33" s="15"/>
      <c r="E33" s="15"/>
      <c r="F33" s="14">
        <f t="shared" si="12"/>
        <v>29430720</v>
      </c>
      <c r="G33" s="15"/>
    </row>
    <row r="34" spans="1:8" ht="15" customHeight="1" x14ac:dyDescent="0.3">
      <c r="A34" s="12" t="s">
        <v>35</v>
      </c>
      <c r="B34" s="6">
        <f>SUM(C35:C36)</f>
        <v>-1041594012.96</v>
      </c>
      <c r="C34" s="6">
        <f>SUM(C35:C36)</f>
        <v>-1041594012.96</v>
      </c>
      <c r="D34" s="6">
        <f t="shared" ref="D34:E34" si="14">SUM(D35:D36)</f>
        <v>0</v>
      </c>
      <c r="E34" s="6">
        <f t="shared" si="14"/>
        <v>0</v>
      </c>
      <c r="F34" s="6">
        <f>SUM(F35:F36)</f>
        <v>-1041594012.96</v>
      </c>
      <c r="G34" s="6"/>
    </row>
    <row r="35" spans="1:8" ht="15" customHeight="1" x14ac:dyDescent="0.3">
      <c r="A35" s="4" t="s">
        <v>36</v>
      </c>
      <c r="B35" s="14">
        <f>F35-G35</f>
        <v>-190915592.96000001</v>
      </c>
      <c r="C35" s="14">
        <v>-190915592.96000001</v>
      </c>
      <c r="D35" s="15"/>
      <c r="E35" s="15"/>
      <c r="F35" s="14">
        <f>SUM(C35:E35)</f>
        <v>-190915592.96000001</v>
      </c>
      <c r="G35" s="15"/>
      <c r="H35" s="14"/>
    </row>
    <row r="36" spans="1:8" ht="15" customHeight="1" x14ac:dyDescent="0.3">
      <c r="A36" s="4" t="s">
        <v>37</v>
      </c>
      <c r="B36" s="14">
        <f>F36-G36</f>
        <v>-850678420</v>
      </c>
      <c r="C36" s="14">
        <v>-850678420</v>
      </c>
      <c r="D36" s="15"/>
      <c r="E36" s="15"/>
      <c r="F36" s="14">
        <f>SUM(C36:E36)</f>
        <v>-850678420</v>
      </c>
      <c r="G36" s="15"/>
      <c r="H36" s="14"/>
    </row>
    <row r="37" spans="1:8" ht="15" customHeight="1" x14ac:dyDescent="0.3">
      <c r="A37" s="12" t="s">
        <v>38</v>
      </c>
      <c r="B37" s="6">
        <f>SUM(B38:B48)</f>
        <v>888457222.96000004</v>
      </c>
      <c r="C37" s="6">
        <f>SUM(C38:C48)</f>
        <v>888457222.96000004</v>
      </c>
      <c r="D37" s="6">
        <f t="shared" ref="D37:E37" si="15">SUM(D38:D48)</f>
        <v>0</v>
      </c>
      <c r="E37" s="6">
        <f t="shared" si="15"/>
        <v>0</v>
      </c>
      <c r="F37" s="6">
        <f>SUM(F38:F48)</f>
        <v>888457222.96000004</v>
      </c>
      <c r="G37" s="6"/>
    </row>
    <row r="38" spans="1:8" ht="15" customHeight="1" x14ac:dyDescent="0.3">
      <c r="A38" s="4" t="s">
        <v>26</v>
      </c>
      <c r="B38" s="14">
        <f t="shared" ref="B38:B48" si="16">F38-G38</f>
        <v>54852730.5</v>
      </c>
      <c r="C38" s="14">
        <v>54852730.5</v>
      </c>
      <c r="D38" s="15"/>
      <c r="E38" s="15"/>
      <c r="F38" s="14">
        <f t="shared" ref="F38:F48" si="17">SUM(C38:E38)</f>
        <v>54852730.5</v>
      </c>
      <c r="G38" s="15"/>
    </row>
    <row r="39" spans="1:8" ht="15" customHeight="1" x14ac:dyDescent="0.3">
      <c r="A39" s="4" t="s">
        <v>27</v>
      </c>
      <c r="B39" s="14">
        <f t="shared" si="16"/>
        <v>90749380.770000011</v>
      </c>
      <c r="C39" s="14">
        <v>90749380.770000011</v>
      </c>
      <c r="D39" s="15"/>
      <c r="E39" s="15"/>
      <c r="F39" s="14">
        <f t="shared" si="17"/>
        <v>90749380.770000011</v>
      </c>
      <c r="G39" s="15"/>
    </row>
    <row r="40" spans="1:8" ht="15" customHeight="1" x14ac:dyDescent="0.3">
      <c r="A40" s="4" t="s">
        <v>29</v>
      </c>
      <c r="B40" s="14">
        <f>F40-G40</f>
        <v>-226877.56999999998</v>
      </c>
      <c r="C40" s="14">
        <v>-226877.56999999998</v>
      </c>
      <c r="D40" s="15"/>
      <c r="E40" s="15"/>
      <c r="F40" s="14">
        <f t="shared" si="17"/>
        <v>-226877.56999999998</v>
      </c>
      <c r="G40" s="15"/>
    </row>
    <row r="41" spans="1:8" ht="15" customHeight="1" x14ac:dyDescent="0.3">
      <c r="A41" s="4" t="s">
        <v>30</v>
      </c>
      <c r="B41" s="14">
        <f>F41-G41</f>
        <v>-2892401.46</v>
      </c>
      <c r="C41" s="14">
        <v>-2892401.46</v>
      </c>
      <c r="D41" s="15"/>
      <c r="E41" s="15"/>
      <c r="F41" s="14">
        <f t="shared" si="17"/>
        <v>-2892401.46</v>
      </c>
      <c r="G41" s="15"/>
    </row>
    <row r="42" spans="1:8" ht="15" customHeight="1" x14ac:dyDescent="0.3">
      <c r="A42" s="4" t="s">
        <v>31</v>
      </c>
      <c r="B42" s="14">
        <f>F42-G42</f>
        <v>-49653135.049999997</v>
      </c>
      <c r="C42" s="14">
        <v>-49653135.049999997</v>
      </c>
      <c r="D42" s="15"/>
      <c r="E42" s="15"/>
      <c r="F42" s="14">
        <f>SUM(C42:E42)</f>
        <v>-49653135.049999997</v>
      </c>
      <c r="G42" s="15"/>
    </row>
    <row r="43" spans="1:8" ht="15" customHeight="1" x14ac:dyDescent="0.3">
      <c r="A43" s="4" t="s">
        <v>32</v>
      </c>
      <c r="B43" s="14">
        <f t="shared" ref="B43:B47" si="18">F43-G43</f>
        <v>-23497562.079999998</v>
      </c>
      <c r="C43" s="14">
        <v>-23497562.079999998</v>
      </c>
      <c r="D43" s="15"/>
      <c r="E43" s="15"/>
      <c r="F43" s="14">
        <f t="shared" si="17"/>
        <v>-23497562.079999998</v>
      </c>
      <c r="G43" s="15"/>
    </row>
    <row r="44" spans="1:8" ht="15" customHeight="1" x14ac:dyDescent="0.3">
      <c r="A44" s="4" t="s">
        <v>33</v>
      </c>
      <c r="B44" s="14">
        <f t="shared" si="18"/>
        <v>-45.519999999999996</v>
      </c>
      <c r="C44" s="14">
        <v>-45.519999999999996</v>
      </c>
      <c r="D44" s="15"/>
      <c r="E44" s="15"/>
      <c r="F44" s="14">
        <f t="shared" si="17"/>
        <v>-45.519999999999996</v>
      </c>
      <c r="G44" s="15"/>
    </row>
    <row r="45" spans="1:8" ht="15" customHeight="1" x14ac:dyDescent="0.3">
      <c r="A45" s="4" t="s">
        <v>34</v>
      </c>
      <c r="B45" s="14">
        <f t="shared" si="18"/>
        <v>-9241566.3900000006</v>
      </c>
      <c r="C45" s="14">
        <v>-9241566.3900000006</v>
      </c>
      <c r="D45" s="15"/>
      <c r="E45" s="15"/>
      <c r="F45" s="14">
        <f t="shared" si="17"/>
        <v>-9241566.3900000006</v>
      </c>
      <c r="G45" s="15"/>
    </row>
    <row r="46" spans="1:8" ht="15" customHeight="1" x14ac:dyDescent="0.3">
      <c r="A46" s="4" t="s">
        <v>36</v>
      </c>
      <c r="B46" s="14">
        <f t="shared" si="18"/>
        <v>78958231.530000001</v>
      </c>
      <c r="C46" s="14">
        <v>78958231.530000001</v>
      </c>
      <c r="D46" s="15"/>
      <c r="E46" s="15"/>
      <c r="F46" s="14">
        <f t="shared" si="17"/>
        <v>78958231.530000001</v>
      </c>
      <c r="G46" s="15"/>
      <c r="H46" s="14"/>
    </row>
    <row r="47" spans="1:8" ht="15" customHeight="1" x14ac:dyDescent="0.3">
      <c r="A47" s="4" t="s">
        <v>37</v>
      </c>
      <c r="B47" s="14">
        <f t="shared" si="18"/>
        <v>10818073.26</v>
      </c>
      <c r="C47" s="14">
        <v>10818073.26</v>
      </c>
      <c r="D47" s="15"/>
      <c r="E47" s="15"/>
      <c r="F47" s="14">
        <f t="shared" si="17"/>
        <v>10818073.26</v>
      </c>
      <c r="G47" s="15"/>
      <c r="H47" s="14"/>
    </row>
    <row r="48" spans="1:8" ht="15" customHeight="1" x14ac:dyDescent="0.3">
      <c r="A48" s="4" t="s">
        <v>49</v>
      </c>
      <c r="B48" s="14">
        <f t="shared" si="16"/>
        <v>738590394.97000003</v>
      </c>
      <c r="C48" s="14">
        <v>738590394.97000003</v>
      </c>
      <c r="D48" s="15"/>
      <c r="E48" s="15"/>
      <c r="F48" s="14">
        <f t="shared" si="17"/>
        <v>738590394.97000003</v>
      </c>
      <c r="G48" s="15"/>
      <c r="H48" s="14"/>
    </row>
    <row r="49" spans="1:7" ht="15" customHeight="1" x14ac:dyDescent="0.3">
      <c r="A49" s="9" t="s">
        <v>39</v>
      </c>
      <c r="B49" s="10">
        <f>SUM(B50:B58)</f>
        <v>790765125.51999998</v>
      </c>
      <c r="C49" s="10">
        <f t="shared" ref="C49:G49" si="19">SUM(C50:C58)</f>
        <v>790426856.71000004</v>
      </c>
      <c r="D49" s="10">
        <f t="shared" si="19"/>
        <v>15024820.33</v>
      </c>
      <c r="E49" s="10">
        <f>SUM(E50:E58)</f>
        <v>2223872516.75</v>
      </c>
      <c r="F49" s="10">
        <f t="shared" si="19"/>
        <v>3029324193.79</v>
      </c>
      <c r="G49" s="10">
        <f t="shared" si="19"/>
        <v>2238559068.27</v>
      </c>
    </row>
    <row r="50" spans="1:7" ht="15" customHeight="1" x14ac:dyDescent="0.3">
      <c r="A50" s="11" t="s">
        <v>40</v>
      </c>
      <c r="B50" s="14">
        <f t="shared" ref="B50:B58" si="20">F50-G50</f>
        <v>670935987.53999996</v>
      </c>
      <c r="C50" s="14">
        <v>670935987.53999996</v>
      </c>
      <c r="D50" s="15"/>
      <c r="E50" s="14"/>
      <c r="F50" s="14">
        <f>SUM(C50:E50)</f>
        <v>670935987.53999996</v>
      </c>
      <c r="G50" s="15"/>
    </row>
    <row r="51" spans="1:7" ht="15" customHeight="1" x14ac:dyDescent="0.3">
      <c r="A51" s="11" t="s">
        <v>41</v>
      </c>
      <c r="B51" s="14">
        <f t="shared" si="20"/>
        <v>63629397.010000005</v>
      </c>
      <c r="C51" s="14">
        <v>63321128.200000003</v>
      </c>
      <c r="D51" s="15"/>
      <c r="E51" s="14">
        <v>308268.81</v>
      </c>
      <c r="F51" s="14">
        <f t="shared" ref="F51:F58" si="21">SUM(C51:E51)</f>
        <v>63629397.010000005</v>
      </c>
      <c r="G51" s="15"/>
    </row>
    <row r="52" spans="1:7" ht="15" customHeight="1" x14ac:dyDescent="0.3">
      <c r="A52" s="11" t="s">
        <v>53</v>
      </c>
      <c r="B52" s="14">
        <f t="shared" ref="B52" si="22">F52-G52</f>
        <v>60000</v>
      </c>
      <c r="C52" s="14">
        <v>60000</v>
      </c>
      <c r="D52" s="14"/>
      <c r="E52" s="14"/>
      <c r="F52" s="14">
        <f t="shared" ref="F52" si="23">SUM(C52:E52)</f>
        <v>60000</v>
      </c>
      <c r="G52" s="14"/>
    </row>
    <row r="53" spans="1:7" ht="15" customHeight="1" x14ac:dyDescent="0.3">
      <c r="A53" s="11" t="s">
        <v>42</v>
      </c>
      <c r="B53" s="14">
        <f t="shared" si="20"/>
        <v>0</v>
      </c>
      <c r="C53" s="14"/>
      <c r="D53" s="18">
        <v>15024820.33</v>
      </c>
      <c r="E53" s="14">
        <v>2223534247.9400001</v>
      </c>
      <c r="F53" s="14">
        <f>SUM(C53:E53)</f>
        <v>2238559068.27</v>
      </c>
      <c r="G53" s="14">
        <v>2238559068.27</v>
      </c>
    </row>
    <row r="54" spans="1:7" ht="15" customHeight="1" x14ac:dyDescent="0.3">
      <c r="A54" s="11" t="s">
        <v>43</v>
      </c>
      <c r="B54" s="14">
        <f t="shared" si="20"/>
        <v>140917.6</v>
      </c>
      <c r="C54" s="14">
        <v>140917.6</v>
      </c>
      <c r="D54" s="14"/>
      <c r="E54" s="14"/>
      <c r="F54" s="14">
        <f t="shared" si="21"/>
        <v>140917.6</v>
      </c>
      <c r="G54" s="16"/>
    </row>
    <row r="55" spans="1:7" ht="15" customHeight="1" x14ac:dyDescent="0.3">
      <c r="A55" s="11" t="s">
        <v>44</v>
      </c>
      <c r="B55" s="14">
        <f t="shared" si="20"/>
        <v>30000</v>
      </c>
      <c r="C55" s="14"/>
      <c r="D55" s="14"/>
      <c r="E55" s="14">
        <v>30000</v>
      </c>
      <c r="F55" s="14">
        <f t="shared" si="21"/>
        <v>30000</v>
      </c>
      <c r="G55" s="15"/>
    </row>
    <row r="56" spans="1:7" ht="15" customHeight="1" x14ac:dyDescent="0.3">
      <c r="A56" s="11" t="s">
        <v>50</v>
      </c>
      <c r="B56" s="14">
        <f t="shared" si="20"/>
        <v>0</v>
      </c>
      <c r="C56" s="14"/>
      <c r="D56" s="14"/>
      <c r="E56" s="14"/>
      <c r="F56" s="14">
        <f t="shared" si="21"/>
        <v>0</v>
      </c>
      <c r="G56" s="15"/>
    </row>
    <row r="57" spans="1:7" ht="15" customHeight="1" x14ac:dyDescent="0.3">
      <c r="A57" s="11" t="s">
        <v>45</v>
      </c>
      <c r="B57" s="14">
        <f t="shared" si="20"/>
        <v>140.09</v>
      </c>
      <c r="C57" s="14">
        <v>140.09</v>
      </c>
      <c r="D57" s="14"/>
      <c r="E57" s="14"/>
      <c r="F57" s="14">
        <f t="shared" si="21"/>
        <v>140.09</v>
      </c>
      <c r="G57" s="15"/>
    </row>
    <row r="58" spans="1:7" ht="15" customHeight="1" x14ac:dyDescent="0.3">
      <c r="A58" s="11" t="s">
        <v>46</v>
      </c>
      <c r="B58" s="14">
        <f t="shared" si="20"/>
        <v>55968683.280000001</v>
      </c>
      <c r="C58" s="14">
        <v>55968683.280000001</v>
      </c>
      <c r="D58" s="14"/>
      <c r="E58" s="14"/>
      <c r="F58" s="14">
        <f t="shared" si="21"/>
        <v>55968683.280000001</v>
      </c>
      <c r="G58" s="15"/>
    </row>
    <row r="59" spans="1:7" ht="15" customHeight="1" x14ac:dyDescent="0.3">
      <c r="A59" s="7" t="s">
        <v>47</v>
      </c>
      <c r="B59" s="8">
        <f>SUM(B60:B61)</f>
        <v>942891398</v>
      </c>
      <c r="C59" s="8">
        <f t="shared" ref="C59:F59" si="24">SUM(C60:C61)</f>
        <v>942891398</v>
      </c>
      <c r="D59" s="8">
        <f t="shared" si="24"/>
        <v>0</v>
      </c>
      <c r="E59" s="8">
        <f t="shared" si="24"/>
        <v>0</v>
      </c>
      <c r="F59" s="8">
        <f t="shared" si="24"/>
        <v>942891398</v>
      </c>
      <c r="G59" s="8"/>
    </row>
    <row r="60" spans="1:7" ht="15" customHeight="1" x14ac:dyDescent="0.3">
      <c r="A60" s="11" t="s">
        <v>48</v>
      </c>
      <c r="B60" s="14">
        <f t="shared" ref="B60:B61" si="25">F60-G60</f>
        <v>22599978.289999999</v>
      </c>
      <c r="C60" s="14">
        <v>22599978.289999999</v>
      </c>
      <c r="D60" s="15"/>
      <c r="E60" s="15"/>
      <c r="F60" s="14">
        <f>SUM(C60:E60)</f>
        <v>22599978.289999999</v>
      </c>
      <c r="G60" s="5"/>
    </row>
    <row r="61" spans="1:7" ht="15" customHeight="1" thickBot="1" x14ac:dyDescent="0.35">
      <c r="A61" s="11" t="s">
        <v>58</v>
      </c>
      <c r="B61" s="14">
        <f t="shared" si="25"/>
        <v>920291419.71000004</v>
      </c>
      <c r="C61" s="14">
        <v>920291419.71000004</v>
      </c>
      <c r="D61" s="15"/>
      <c r="E61" s="15"/>
      <c r="F61" s="14">
        <f>SUM(C61:E61)</f>
        <v>920291419.71000004</v>
      </c>
      <c r="G61" s="5"/>
    </row>
    <row r="62" spans="1:7" s="13" customFormat="1" ht="12.6" thickTop="1" x14ac:dyDescent="0.25">
      <c r="A62" s="27" t="s">
        <v>56</v>
      </c>
      <c r="B62" s="28">
        <f>B4+B59</f>
        <v>6621819803</v>
      </c>
      <c r="C62" s="28">
        <f t="shared" ref="C62:G62" si="26">C4+C59</f>
        <v>6589053006.2699995</v>
      </c>
      <c r="D62" s="28">
        <f t="shared" si="26"/>
        <v>15026413.01</v>
      </c>
      <c r="E62" s="28">
        <f t="shared" si="26"/>
        <v>2256299451.9899998</v>
      </c>
      <c r="F62" s="28">
        <f>F4+F59</f>
        <v>8860378871.2700005</v>
      </c>
      <c r="G62" s="28">
        <f t="shared" si="26"/>
        <v>2238559068.27</v>
      </c>
    </row>
    <row r="63" spans="1:7" x14ac:dyDescent="0.3">
      <c r="B63" s="17"/>
    </row>
    <row r="64" spans="1:7" x14ac:dyDescent="0.3">
      <c r="B64" s="19"/>
      <c r="C64" s="19"/>
      <c r="D64" s="18"/>
      <c r="E64" s="23"/>
      <c r="F64" s="23"/>
      <c r="G64" s="23"/>
    </row>
    <row r="65" spans="2:7" x14ac:dyDescent="0.3">
      <c r="B65" s="20"/>
      <c r="C65" s="21"/>
      <c r="D65" s="17"/>
      <c r="E65" s="24"/>
      <c r="F65" s="25"/>
      <c r="G65" s="24"/>
    </row>
    <row r="66" spans="2:7" x14ac:dyDescent="0.3">
      <c r="B66" s="22"/>
      <c r="C66" s="22"/>
      <c r="E66" s="26"/>
      <c r="F66" s="26"/>
      <c r="G66" s="24"/>
    </row>
    <row r="67" spans="2:7" x14ac:dyDescent="0.3">
      <c r="B67" s="21"/>
      <c r="C67" s="22"/>
      <c r="E67" s="24"/>
      <c r="F67" s="24"/>
      <c r="G67" s="24"/>
    </row>
    <row r="68" spans="2:7" x14ac:dyDescent="0.3">
      <c r="E68" s="24"/>
      <c r="F68" s="24"/>
      <c r="G68" s="24"/>
    </row>
    <row r="69" spans="2:7" x14ac:dyDescent="0.3">
      <c r="C69" s="17"/>
    </row>
    <row r="74" spans="2:7" x14ac:dyDescent="0.3">
      <c r="C74" s="17"/>
    </row>
  </sheetData>
  <mergeCells count="2">
    <mergeCell ref="A1:G1"/>
    <mergeCell ref="B2:G2"/>
  </mergeCells>
  <pageMargins left="0.70866141732283472" right="0.70866141732283472" top="0.74803149606299213" bottom="0.74803149606299213" header="0.31496062992125984" footer="0.31496062992125984"/>
  <pageSetup paperSize="9" scale="76" fitToHeight="0" orientation="landscape" cellComments="atEnd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EFT_CAIB_ING</vt:lpstr>
      <vt:lpstr>EFT_CAIB_ING!PS_ECO_CAIB_G_201912_es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DB</cp:lastModifiedBy>
  <cp:lastPrinted>2021-05-04T12:12:07Z</cp:lastPrinted>
  <dcterms:created xsi:type="dcterms:W3CDTF">2020-03-10T10:41:52Z</dcterms:created>
  <dcterms:modified xsi:type="dcterms:W3CDTF">2024-09-20T12:25:46Z</dcterms:modified>
</cp:coreProperties>
</file>