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enelcom.sharepoint.com/sites/MedioAmbienteyCalidadBaleares2/Control Documental/2023 (en procès)/Son Reus/Control documental atmosfera 2023 Son Reus/"/>
    </mc:Choice>
  </mc:AlternateContent>
  <xr:revisionPtr revIDLastSave="1" documentId="13_ncr:1_{53FF5643-6059-47E9-9FA7-4830AA624668}" xr6:coauthVersionLast="47" xr6:coauthVersionMax="47" xr10:uidLastSave="{40190B50-47FC-4E69-B240-CA09788FEABD}"/>
  <bookViews>
    <workbookView xWindow="-110" yWindow="-110" windowWidth="19420" windowHeight="10420" xr2:uid="{00000000-000D-0000-FFFF-FFFF00000000}"/>
  </bookViews>
  <sheets>
    <sheet name="SON REUS" sheetId="1" r:id="rId1"/>
    <sheet name="CAS TRESORER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63" i="1" l="1"/>
  <c r="R63" i="1"/>
  <c r="Q63" i="1"/>
  <c r="P63" i="1"/>
  <c r="O63" i="1"/>
  <c r="N63" i="1"/>
  <c r="M63" i="1"/>
  <c r="L63" i="1"/>
  <c r="K63" i="1"/>
  <c r="J63" i="1"/>
  <c r="I63" i="1"/>
  <c r="H63" i="1"/>
  <c r="S62" i="1"/>
  <c r="R62" i="1"/>
  <c r="Q62" i="1"/>
  <c r="P62" i="1"/>
  <c r="O62" i="1"/>
  <c r="N62" i="1"/>
  <c r="M62" i="1"/>
  <c r="L62" i="1"/>
  <c r="K62" i="1"/>
  <c r="J62" i="1"/>
  <c r="I62" i="1"/>
  <c r="H62" i="1"/>
  <c r="S61" i="1"/>
  <c r="R61" i="1"/>
  <c r="Q61" i="1"/>
  <c r="P61" i="1"/>
  <c r="O61" i="1"/>
  <c r="N61" i="1"/>
  <c r="M61" i="1"/>
  <c r="L61" i="1"/>
  <c r="K61" i="1"/>
  <c r="J61" i="1"/>
  <c r="I61" i="1"/>
  <c r="H61" i="1"/>
  <c r="S60" i="1"/>
  <c r="R60" i="1"/>
  <c r="Q60" i="1"/>
  <c r="P60" i="1"/>
  <c r="O60" i="1"/>
  <c r="N60" i="1"/>
  <c r="M60" i="1"/>
  <c r="L60" i="1"/>
  <c r="K60" i="1"/>
  <c r="J60" i="1"/>
  <c r="I60" i="1"/>
  <c r="H60" i="1"/>
  <c r="S59" i="1"/>
  <c r="R59" i="1"/>
  <c r="Q59" i="1"/>
  <c r="P59" i="1"/>
  <c r="O59" i="1"/>
  <c r="N59" i="1"/>
  <c r="M59" i="1"/>
  <c r="L59" i="1"/>
  <c r="K59" i="1"/>
  <c r="J59" i="1"/>
  <c r="I59" i="1"/>
  <c r="H59" i="1"/>
  <c r="S58" i="1"/>
  <c r="R58" i="1"/>
  <c r="Q58" i="1"/>
  <c r="P58" i="1"/>
  <c r="O58" i="1"/>
  <c r="N58" i="1"/>
  <c r="M58" i="1"/>
  <c r="L58" i="1"/>
  <c r="K58" i="1"/>
  <c r="J58" i="1"/>
  <c r="I58" i="1"/>
  <c r="H58" i="1"/>
  <c r="S57" i="1"/>
  <c r="R57" i="1"/>
  <c r="Q57" i="1"/>
  <c r="P57" i="1"/>
  <c r="O57" i="1"/>
  <c r="N57" i="1"/>
  <c r="M57" i="1"/>
  <c r="L57" i="1"/>
  <c r="K57" i="1"/>
  <c r="J57" i="1"/>
  <c r="I57" i="1"/>
  <c r="H57" i="1"/>
  <c r="S56" i="1"/>
  <c r="R56" i="1"/>
  <c r="Q56" i="1"/>
  <c r="P56" i="1"/>
  <c r="O56" i="1"/>
  <c r="N56" i="1"/>
  <c r="M56" i="1"/>
  <c r="L56" i="1"/>
  <c r="K56" i="1"/>
  <c r="J56" i="1"/>
  <c r="I56" i="1"/>
  <c r="H56" i="1"/>
  <c r="S55" i="1"/>
  <c r="R55" i="1"/>
  <c r="Q55" i="1"/>
  <c r="P55" i="1"/>
  <c r="O55" i="1"/>
  <c r="N55" i="1"/>
  <c r="M55" i="1"/>
  <c r="L55" i="1"/>
  <c r="K55" i="1"/>
  <c r="J55" i="1"/>
  <c r="I55" i="1"/>
  <c r="H55" i="1"/>
  <c r="T55" i="1" l="1"/>
  <c r="T63" i="1"/>
  <c r="T62" i="1"/>
  <c r="T61" i="1"/>
  <c r="T60" i="1"/>
  <c r="T59" i="1"/>
  <c r="T58" i="1"/>
  <c r="T57" i="1"/>
  <c r="T56" i="1"/>
  <c r="T29" i="2" l="1"/>
  <c r="T30" i="2"/>
  <c r="T31" i="2"/>
  <c r="T32" i="2"/>
</calcChain>
</file>

<file path=xl/sharedStrings.xml><?xml version="1.0" encoding="utf-8"?>
<sst xmlns="http://schemas.openxmlformats.org/spreadsheetml/2006/main" count="214" uniqueCount="51">
  <si>
    <t xml:space="preserve">horàries &gt;  200% VLE </t>
  </si>
  <si>
    <t>diàries  &gt; 110% VLE</t>
  </si>
  <si>
    <t>mensuals  &gt;   VLE</t>
  </si>
  <si>
    <t>Funcions de calibració</t>
  </si>
  <si>
    <t>NOx</t>
  </si>
  <si>
    <t>Grup</t>
  </si>
  <si>
    <t>Pendent</t>
  </si>
  <si>
    <t>Offset</t>
  </si>
  <si>
    <t>Informe</t>
  </si>
  <si>
    <t>Aplicació</t>
  </si>
  <si>
    <t>CO</t>
  </si>
  <si>
    <t>TG1</t>
  </si>
  <si>
    <t>Hores anuals funcionament &lt; 500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</si>
  <si>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</si>
  <si>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</si>
  <si>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</si>
  <si>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</si>
  <si>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</si>
  <si>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</si>
  <si>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</si>
  <si>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</si>
  <si>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</si>
  <si>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</si>
  <si>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</si>
  <si>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</si>
  <si>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TG2</t>
  </si>
  <si>
    <t>TG3</t>
  </si>
  <si>
    <t>TG4</t>
  </si>
  <si>
    <t>TG5</t>
  </si>
  <si>
    <t>Superacions enregistrades 2018</t>
  </si>
  <si>
    <t>Contaminant</t>
  </si>
  <si>
    <t>Hores de funcionament 2018</t>
  </si>
  <si>
    <t>Factors de càrrega 2018</t>
  </si>
  <si>
    <t>Comentaris</t>
  </si>
  <si>
    <t>TG6</t>
  </si>
  <si>
    <t>TG7</t>
  </si>
  <si>
    <t>TG9</t>
  </si>
  <si>
    <t>TG10</t>
  </si>
  <si>
    <t>SON REUS</t>
  </si>
  <si>
    <t>CAS TRESORER</t>
  </si>
  <si>
    <t>TG11</t>
  </si>
  <si>
    <t>TG12</t>
  </si>
  <si>
    <t>TG21</t>
  </si>
  <si>
    <t>TG22</t>
  </si>
  <si>
    <t>TG22+B24:E36</t>
  </si>
  <si>
    <t>TG9 CC</t>
  </si>
  <si>
    <t>TG9 CA</t>
  </si>
  <si>
    <t>Las TG1 a TG4 fueron calibradas durante el año 2018, debido a que antes no tenían medida en continuo. La TG9 en CA se calibró por primera vez en 2018 al haber superado las 500h funcionamiento.</t>
  </si>
  <si>
    <t>PST</t>
  </si>
  <si>
    <t>Hores de funcionament 2023</t>
  </si>
  <si>
    <t>Superacions enregistrades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</si>
</sst>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d\-m\-yy;@"/>
    <numFmt numFmtId="166" formatCode="#,##0.0"/>
  </numFmts>
  <fonts count="1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u/>
      <sz val="11"/>
      <color rgb="FF1F497D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0" fillId="0" borderId="0"/>
    <xf numFmtId="164" fontId="1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2" fontId="1" fillId="0" borderId="2" xfId="1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6" fillId="0" borderId="0" xfId="0" applyFont="1" applyAlignment="1">
      <alignment vertical="center"/>
    </xf>
    <xf numFmtId="166" fontId="7" fillId="0" borderId="2" xfId="0" applyNumberFormat="1" applyFont="1" applyBorder="1" applyAlignment="1">
      <alignment vertical="center"/>
    </xf>
    <xf numFmtId="166" fontId="7" fillId="0" borderId="2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166" fontId="3" fillId="0" borderId="2" xfId="0" applyNumberFormat="1" applyFont="1" applyBorder="1" applyAlignment="1">
      <alignment horizontal="right" vertical="center"/>
    </xf>
    <xf numFmtId="166" fontId="3" fillId="0" borderId="2" xfId="0" applyNumberFormat="1" applyFont="1" applyBorder="1" applyAlignment="1">
      <alignment horizontal="center" vertical="center"/>
    </xf>
    <xf numFmtId="0" fontId="8" fillId="0" borderId="2" xfId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66" fontId="8" fillId="0" borderId="2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8" fillId="0" borderId="0" xfId="1" applyFont="1" applyFill="1" applyBorder="1" applyAlignment="1">
      <alignment vertical="center"/>
    </xf>
    <xf numFmtId="2" fontId="1" fillId="0" borderId="0" xfId="1" applyNumberFormat="1" applyFill="1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vertical="center"/>
    </xf>
    <xf numFmtId="2" fontId="10" fillId="0" borderId="0" xfId="2" applyNumberForma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8" fillId="5" borderId="2" xfId="1" applyFont="1" applyFill="1" applyBorder="1" applyAlignment="1">
      <alignment vertical="center"/>
    </xf>
    <xf numFmtId="2" fontId="1" fillId="5" borderId="2" xfId="1" applyNumberFormat="1" applyFill="1" applyBorder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0" fontId="8" fillId="0" borderId="12" xfId="1" applyFont="1" applyFill="1" applyBorder="1" applyAlignment="1">
      <alignment vertical="center"/>
    </xf>
    <xf numFmtId="0" fontId="8" fillId="0" borderId="14" xfId="1" applyFont="1" applyFill="1" applyBorder="1" applyAlignment="1">
      <alignment vertical="center"/>
    </xf>
    <xf numFmtId="0" fontId="8" fillId="0" borderId="13" xfId="1" applyFont="1" applyFill="1" applyBorder="1" applyAlignment="1">
      <alignment vertical="center"/>
    </xf>
    <xf numFmtId="2" fontId="1" fillId="5" borderId="2" xfId="1" applyNumberFormat="1" applyFill="1" applyBorder="1" applyAlignment="1">
      <alignment horizontal="center"/>
    </xf>
    <xf numFmtId="2" fontId="1" fillId="0" borderId="2" xfId="1" applyNumberForma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">
    <cellStyle name="Bueno" xfId="1" builtinId="26"/>
    <cellStyle name="Millares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DATCOM\EST\BD%20PROD\UUFF_PROD23.xlsm" TargetMode="External"/><Relationship Id="rId1" Type="http://schemas.openxmlformats.org/officeDocument/2006/relationships/externalLinkPath" Target="file:///J:\DATCOM\EST\BD%20PROD\UUFF_PROD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tNom"/>
      <sheetName val="PBAnual"/>
      <sheetName val="PNAnual"/>
      <sheetName val="AuxAnual"/>
      <sheetName val="Consums"/>
      <sheetName val="Combustibles"/>
      <sheetName val="PCI"/>
      <sheetName val="CEB"/>
      <sheetName val="CEN"/>
      <sheetName val="CTUOF"/>
      <sheetName val="Arranques"/>
      <sheetName val="Dispars"/>
      <sheetName val="HFU"/>
      <sheetName val="EneIndForAnualGrup"/>
      <sheetName val="EneIndProAnualGrup"/>
      <sheetName val="EDisponible"/>
      <sheetName val="EProduible"/>
      <sheetName val="FDisp"/>
      <sheetName val="PotNomAgru"/>
      <sheetName val="PBAnualAgru"/>
      <sheetName val="PNAnualAgru"/>
      <sheetName val="AuxAnualAgru"/>
      <sheetName val="CKCAAgru"/>
      <sheetName val="CKFOAgru"/>
      <sheetName val="CLGOAgru"/>
      <sheetName val="CNGNAgru"/>
      <sheetName val="CEBAgru"/>
      <sheetName val="CENAgru"/>
      <sheetName val="ArranquesAgru"/>
      <sheetName val="DisparsAgru"/>
      <sheetName val="HFUAgru"/>
      <sheetName val="EIPAgru"/>
      <sheetName val="EIFAgru"/>
      <sheetName val="CTAgru"/>
      <sheetName val="CTCAAgru"/>
      <sheetName val="CTFOAgru"/>
      <sheetName val="CTGNAgru"/>
      <sheetName val="CTGOAgru"/>
      <sheetName val="EDisponibleAgru"/>
      <sheetName val="EProduibleAgru"/>
      <sheetName val="FDispAgru"/>
      <sheetName val="UUFF_PROD23"/>
    </sheetNames>
    <definedNames>
      <definedName name="HFUSREPTG1" refersTo="='HFU'!$B$24:$Z$24"/>
      <definedName name="HFUSREPTG2" refersTo="='HFU'!$B$25:$Z$25"/>
      <definedName name="HFUSREPTG3" refersTo="='HFU'!$B$26:$Z$26"/>
      <definedName name="HFUSREPTG4" refersTo="='HFU'!$B$27:$Z$27"/>
      <definedName name="HFUSREPTG5" refersTo="='HFU'!$B$28:$Z$28"/>
      <definedName name="HFUSREPTG6" refersTo="='HFU'!$B$29:$Z$29"/>
      <definedName name="HFUSREPTG7" refersTo="='HFU'!$B$30:$Z$30"/>
      <definedName name="HFUSREUG10" refersTo="='HFU'!$B$32:$Z$32"/>
      <definedName name="HFUSREUTG9" refersTo="='HFU'!$B$33:$Z$33"/>
    </definedNames>
    <sheetDataSet>
      <sheetData sheetId="0">
        <row r="24">
          <cell r="B24">
            <v>33.700000000000003</v>
          </cell>
          <cell r="C24">
            <v>33.700000000000003</v>
          </cell>
          <cell r="D24">
            <v>33.700000000000003</v>
          </cell>
          <cell r="E24">
            <v>33.700000000000003</v>
          </cell>
          <cell r="F24">
            <v>33.700000000000003</v>
          </cell>
          <cell r="G24">
            <v>33.700000000000003</v>
          </cell>
          <cell r="H24">
            <v>33.700000000000003</v>
          </cell>
          <cell r="I24">
            <v>33.700000000000003</v>
          </cell>
          <cell r="J24">
            <v>33.700000000000003</v>
          </cell>
          <cell r="K24">
            <v>33.700000000000003</v>
          </cell>
          <cell r="L24">
            <v>33.700000000000003</v>
          </cell>
          <cell r="M24">
            <v>33.700000000000003</v>
          </cell>
        </row>
        <row r="25">
          <cell r="B25">
            <v>33.700000000000003</v>
          </cell>
          <cell r="C25">
            <v>33.700000000000003</v>
          </cell>
          <cell r="D25">
            <v>33.700000000000003</v>
          </cell>
          <cell r="E25">
            <v>33.700000000000003</v>
          </cell>
          <cell r="F25">
            <v>33.700000000000003</v>
          </cell>
          <cell r="G25">
            <v>33.700000000000003</v>
          </cell>
          <cell r="H25">
            <v>33.700000000000003</v>
          </cell>
          <cell r="I25">
            <v>33.700000000000003</v>
          </cell>
          <cell r="J25">
            <v>33.700000000000003</v>
          </cell>
          <cell r="K25">
            <v>33.700000000000003</v>
          </cell>
          <cell r="L25">
            <v>33.700000000000003</v>
          </cell>
          <cell r="M25">
            <v>33.700000000000003</v>
          </cell>
        </row>
        <row r="26">
          <cell r="B26">
            <v>33.700000000000003</v>
          </cell>
          <cell r="C26">
            <v>33.700000000000003</v>
          </cell>
          <cell r="D26">
            <v>33.700000000000003</v>
          </cell>
          <cell r="E26">
            <v>33.700000000000003</v>
          </cell>
          <cell r="F26">
            <v>33.700000000000003</v>
          </cell>
          <cell r="G26">
            <v>33.700000000000003</v>
          </cell>
          <cell r="H26">
            <v>33.700000000000003</v>
          </cell>
          <cell r="I26">
            <v>33.700000000000003</v>
          </cell>
          <cell r="J26">
            <v>33.700000000000003</v>
          </cell>
          <cell r="K26">
            <v>33.700000000000003</v>
          </cell>
          <cell r="L26">
            <v>33.700000000000003</v>
          </cell>
          <cell r="M26">
            <v>33.700000000000003</v>
          </cell>
        </row>
        <row r="27">
          <cell r="B27">
            <v>33.700000000000003</v>
          </cell>
          <cell r="C27">
            <v>33.700000000000003</v>
          </cell>
          <cell r="D27">
            <v>33.700000000000003</v>
          </cell>
          <cell r="E27">
            <v>33.700000000000003</v>
          </cell>
          <cell r="F27">
            <v>33.700000000000003</v>
          </cell>
          <cell r="G27">
            <v>33.700000000000003</v>
          </cell>
          <cell r="H27">
            <v>33.700000000000003</v>
          </cell>
          <cell r="I27">
            <v>33.700000000000003</v>
          </cell>
          <cell r="J27">
            <v>33.700000000000003</v>
          </cell>
          <cell r="K27">
            <v>33.700000000000003</v>
          </cell>
          <cell r="L27">
            <v>33.700000000000003</v>
          </cell>
          <cell r="M27">
            <v>33.700000000000003</v>
          </cell>
        </row>
        <row r="28">
          <cell r="B28">
            <v>48.7</v>
          </cell>
          <cell r="C28">
            <v>48.7</v>
          </cell>
          <cell r="D28">
            <v>48.7</v>
          </cell>
          <cell r="E28">
            <v>48.7</v>
          </cell>
          <cell r="F28">
            <v>48.7</v>
          </cell>
          <cell r="G28">
            <v>48.7</v>
          </cell>
          <cell r="H28">
            <v>48.7</v>
          </cell>
          <cell r="I28">
            <v>48.7</v>
          </cell>
          <cell r="J28">
            <v>48.7</v>
          </cell>
          <cell r="K28">
            <v>48.7</v>
          </cell>
          <cell r="L28">
            <v>48.7</v>
          </cell>
          <cell r="M28">
            <v>48.7</v>
          </cell>
        </row>
        <row r="29">
          <cell r="B29">
            <v>48.7</v>
          </cell>
          <cell r="C29">
            <v>48.7</v>
          </cell>
          <cell r="D29">
            <v>48.7</v>
          </cell>
          <cell r="E29">
            <v>48.7</v>
          </cell>
          <cell r="F29">
            <v>48.7</v>
          </cell>
          <cell r="G29">
            <v>48.7</v>
          </cell>
          <cell r="H29">
            <v>48.7</v>
          </cell>
          <cell r="I29">
            <v>48.7</v>
          </cell>
          <cell r="J29">
            <v>48.7</v>
          </cell>
          <cell r="K29">
            <v>48.7</v>
          </cell>
          <cell r="L29">
            <v>48.7</v>
          </cell>
          <cell r="M29">
            <v>48.7</v>
          </cell>
        </row>
        <row r="30">
          <cell r="B30">
            <v>48.7</v>
          </cell>
          <cell r="C30">
            <v>48.7</v>
          </cell>
          <cell r="D30">
            <v>48.7</v>
          </cell>
          <cell r="E30">
            <v>48.7</v>
          </cell>
          <cell r="F30">
            <v>48.7</v>
          </cell>
          <cell r="G30">
            <v>48.7</v>
          </cell>
          <cell r="H30">
            <v>48.7</v>
          </cell>
          <cell r="I30">
            <v>48.7</v>
          </cell>
          <cell r="J30">
            <v>48.7</v>
          </cell>
          <cell r="K30">
            <v>48.7</v>
          </cell>
          <cell r="L30">
            <v>48.7</v>
          </cell>
          <cell r="M30">
            <v>48.7</v>
          </cell>
        </row>
        <row r="32">
          <cell r="B32">
            <v>63.3</v>
          </cell>
          <cell r="C32">
            <v>63.3</v>
          </cell>
          <cell r="D32">
            <v>63.3</v>
          </cell>
          <cell r="E32">
            <v>63.3</v>
          </cell>
          <cell r="F32">
            <v>63.3</v>
          </cell>
          <cell r="G32">
            <v>63.3</v>
          </cell>
          <cell r="H32">
            <v>63.3</v>
          </cell>
          <cell r="I32">
            <v>63.3</v>
          </cell>
          <cell r="J32">
            <v>63.3</v>
          </cell>
          <cell r="K32">
            <v>63.3</v>
          </cell>
          <cell r="L32">
            <v>63.3</v>
          </cell>
          <cell r="M32">
            <v>63.3</v>
          </cell>
        </row>
        <row r="33">
          <cell r="B33">
            <v>63.3</v>
          </cell>
          <cell r="C33">
            <v>63.3</v>
          </cell>
          <cell r="D33">
            <v>63.3</v>
          </cell>
          <cell r="E33">
            <v>63.3</v>
          </cell>
          <cell r="F33">
            <v>63.3</v>
          </cell>
          <cell r="G33">
            <v>63.3</v>
          </cell>
          <cell r="H33">
            <v>63.3</v>
          </cell>
          <cell r="I33">
            <v>63.3</v>
          </cell>
          <cell r="J33">
            <v>63.3</v>
          </cell>
          <cell r="K33">
            <v>63.3</v>
          </cell>
          <cell r="L33">
            <v>63.3</v>
          </cell>
          <cell r="M33">
            <v>63.3</v>
          </cell>
        </row>
      </sheetData>
      <sheetData sheetId="1">
        <row r="24">
          <cell r="B24">
            <v>4446.6530000000002</v>
          </cell>
          <cell r="C24">
            <v>167.17599999999999</v>
          </cell>
          <cell r="D24">
            <v>1560.519</v>
          </cell>
          <cell r="E24">
            <v>50.822000000000003</v>
          </cell>
          <cell r="F24">
            <v>455.291</v>
          </cell>
          <cell r="G24">
            <v>192.61500000000001</v>
          </cell>
          <cell r="H24">
            <v>218.30799999999999</v>
          </cell>
          <cell r="I24">
            <v>17.706</v>
          </cell>
          <cell r="J24">
            <v>485.66500000000002</v>
          </cell>
          <cell r="K24">
            <v>-3.0000000000000001E-3</v>
          </cell>
          <cell r="L24">
            <v>10.154999999999999</v>
          </cell>
          <cell r="M24">
            <v>0</v>
          </cell>
          <cell r="N24">
            <v>7604.9070000000011</v>
          </cell>
          <cell r="O24">
            <v>4446.6530000000002</v>
          </cell>
          <cell r="P24">
            <v>4613.8290000000006</v>
          </cell>
          <cell r="Q24">
            <v>6174.3480000000009</v>
          </cell>
          <cell r="R24">
            <v>6225.170000000001</v>
          </cell>
          <cell r="S24">
            <v>6680.4610000000011</v>
          </cell>
          <cell r="T24">
            <v>6873.0760000000009</v>
          </cell>
          <cell r="U24">
            <v>7091.3840000000009</v>
          </cell>
          <cell r="V24">
            <v>7109.0900000000011</v>
          </cell>
          <cell r="W24">
            <v>7594.755000000001</v>
          </cell>
          <cell r="X24">
            <v>7594.7520000000013</v>
          </cell>
          <cell r="Y24">
            <v>7604.9070000000011</v>
          </cell>
          <cell r="Z24">
            <v>7604.9070000000011</v>
          </cell>
        </row>
        <row r="25">
          <cell r="B25">
            <v>5899.2809999999999</v>
          </cell>
          <cell r="C25">
            <v>564.86800000000005</v>
          </cell>
          <cell r="D25">
            <v>3624.5070000000001</v>
          </cell>
          <cell r="E25">
            <v>243.262</v>
          </cell>
          <cell r="F25">
            <v>630.43200000000002</v>
          </cell>
          <cell r="G25">
            <v>405.26600000000002</v>
          </cell>
          <cell r="H25">
            <v>751.678</v>
          </cell>
          <cell r="I25">
            <v>465.33100000000002</v>
          </cell>
          <cell r="J25">
            <v>51.920999999999999</v>
          </cell>
          <cell r="K25">
            <v>689.85299999999995</v>
          </cell>
          <cell r="L25">
            <v>744.24</v>
          </cell>
          <cell r="M25">
            <v>148.607</v>
          </cell>
          <cell r="N25">
            <v>14219.246000000001</v>
          </cell>
          <cell r="O25">
            <v>5899.2809999999999</v>
          </cell>
          <cell r="P25">
            <v>6464.1490000000003</v>
          </cell>
          <cell r="Q25">
            <v>10088.656000000001</v>
          </cell>
          <cell r="R25">
            <v>10331.918000000001</v>
          </cell>
          <cell r="S25">
            <v>10962.350000000002</v>
          </cell>
          <cell r="T25">
            <v>11367.616000000002</v>
          </cell>
          <cell r="U25">
            <v>12119.294000000002</v>
          </cell>
          <cell r="V25">
            <v>12584.625000000002</v>
          </cell>
          <cell r="W25">
            <v>12636.546000000002</v>
          </cell>
          <cell r="X25">
            <v>13326.399000000001</v>
          </cell>
          <cell r="Y25">
            <v>14070.639000000001</v>
          </cell>
          <cell r="Z25">
            <v>14219.246000000001</v>
          </cell>
        </row>
        <row r="26">
          <cell r="B26">
            <v>5419.3280000000004</v>
          </cell>
          <cell r="C26">
            <v>0</v>
          </cell>
          <cell r="D26">
            <v>91.209000000000003</v>
          </cell>
          <cell r="E26">
            <v>0</v>
          </cell>
          <cell r="F26">
            <v>106.36</v>
          </cell>
          <cell r="G26">
            <v>67.962000000000003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163.46799999999999</v>
          </cell>
          <cell r="M26">
            <v>507.73399999999998</v>
          </cell>
          <cell r="N26">
            <v>6356.0610000000006</v>
          </cell>
          <cell r="O26">
            <v>5419.3280000000004</v>
          </cell>
          <cell r="P26">
            <v>5419.3280000000004</v>
          </cell>
          <cell r="Q26">
            <v>5510.5370000000003</v>
          </cell>
          <cell r="R26">
            <v>5510.5370000000003</v>
          </cell>
          <cell r="S26">
            <v>5616.8969999999999</v>
          </cell>
          <cell r="T26">
            <v>5684.8590000000004</v>
          </cell>
          <cell r="U26">
            <v>5684.8590000000004</v>
          </cell>
          <cell r="V26">
            <v>5684.8590000000004</v>
          </cell>
          <cell r="W26">
            <v>5684.8590000000004</v>
          </cell>
          <cell r="X26">
            <v>5684.8590000000004</v>
          </cell>
          <cell r="Y26">
            <v>5848.3270000000002</v>
          </cell>
          <cell r="Z26">
            <v>6356.0610000000006</v>
          </cell>
        </row>
        <row r="27">
          <cell r="B27">
            <v>2340.279</v>
          </cell>
          <cell r="C27">
            <v>0</v>
          </cell>
          <cell r="D27">
            <v>705.20100000000002</v>
          </cell>
          <cell r="E27">
            <v>0</v>
          </cell>
          <cell r="F27">
            <v>0</v>
          </cell>
          <cell r="G27">
            <v>189.148</v>
          </cell>
          <cell r="H27">
            <v>380.798</v>
          </cell>
          <cell r="I27">
            <v>282.61900000000003</v>
          </cell>
          <cell r="J27">
            <v>36.808</v>
          </cell>
          <cell r="K27">
            <v>85.548000000000002</v>
          </cell>
          <cell r="L27">
            <v>784.77499999999998</v>
          </cell>
          <cell r="M27">
            <v>0</v>
          </cell>
          <cell r="N27">
            <v>4805.1760000000004</v>
          </cell>
          <cell r="O27">
            <v>2340.279</v>
          </cell>
          <cell r="P27">
            <v>2340.279</v>
          </cell>
          <cell r="Q27">
            <v>3045.48</v>
          </cell>
          <cell r="R27">
            <v>3045.48</v>
          </cell>
          <cell r="S27">
            <v>3045.48</v>
          </cell>
          <cell r="T27">
            <v>3234.6280000000002</v>
          </cell>
          <cell r="U27">
            <v>3615.4260000000004</v>
          </cell>
          <cell r="V27">
            <v>3898.0450000000005</v>
          </cell>
          <cell r="W27">
            <v>3934.8530000000005</v>
          </cell>
          <cell r="X27">
            <v>4020.4010000000007</v>
          </cell>
          <cell r="Y27">
            <v>4805.1760000000004</v>
          </cell>
          <cell r="Z27">
            <v>4805.1760000000004</v>
          </cell>
        </row>
        <row r="28">
          <cell r="B28">
            <v>0</v>
          </cell>
          <cell r="C28">
            <v>0</v>
          </cell>
          <cell r="D28">
            <v>12073.424000000001</v>
          </cell>
          <cell r="E28">
            <v>2599.482</v>
          </cell>
          <cell r="F28">
            <v>0</v>
          </cell>
          <cell r="G28">
            <v>237.66200000000001</v>
          </cell>
          <cell r="H28">
            <v>536.01300000000003</v>
          </cell>
          <cell r="I28">
            <v>233.172</v>
          </cell>
          <cell r="J28">
            <v>2567.0859999999998</v>
          </cell>
          <cell r="K28">
            <v>10576.197</v>
          </cell>
          <cell r="L28">
            <v>1277.5830000000001</v>
          </cell>
          <cell r="M28">
            <v>434.245</v>
          </cell>
          <cell r="N28">
            <v>30534.864000000001</v>
          </cell>
          <cell r="O28">
            <v>0</v>
          </cell>
          <cell r="P28">
            <v>0</v>
          </cell>
          <cell r="Q28">
            <v>12073.424000000001</v>
          </cell>
          <cell r="R28">
            <v>14672.906000000001</v>
          </cell>
          <cell r="S28">
            <v>14672.906000000001</v>
          </cell>
          <cell r="T28">
            <v>14910.568000000001</v>
          </cell>
          <cell r="U28">
            <v>15446.581000000002</v>
          </cell>
          <cell r="V28">
            <v>15679.753000000002</v>
          </cell>
          <cell r="W28">
            <v>18246.839000000004</v>
          </cell>
          <cell r="X28">
            <v>28823.036000000004</v>
          </cell>
          <cell r="Y28">
            <v>30100.619000000002</v>
          </cell>
          <cell r="Z28">
            <v>30534.864000000001</v>
          </cell>
        </row>
        <row r="29">
          <cell r="B29">
            <v>6606.6589999999997</v>
          </cell>
          <cell r="C29">
            <v>12338.674999999999</v>
          </cell>
          <cell r="D29">
            <v>25631.741000000002</v>
          </cell>
          <cell r="E29">
            <v>1857.83</v>
          </cell>
          <cell r="F29">
            <v>12152.464</v>
          </cell>
          <cell r="G29">
            <v>8518.1029999999992</v>
          </cell>
          <cell r="H29">
            <v>1634.829</v>
          </cell>
          <cell r="I29">
            <v>1974.826</v>
          </cell>
          <cell r="J29">
            <v>5295.71</v>
          </cell>
          <cell r="K29">
            <v>8969.1409999999996</v>
          </cell>
          <cell r="L29">
            <v>609.13599999999997</v>
          </cell>
          <cell r="M29">
            <v>389.99</v>
          </cell>
          <cell r="N29">
            <v>85979.104000000007</v>
          </cell>
          <cell r="O29">
            <v>6606.6589999999997</v>
          </cell>
          <cell r="P29">
            <v>18945.333999999999</v>
          </cell>
          <cell r="Q29">
            <v>44577.074999999997</v>
          </cell>
          <cell r="R29">
            <v>46434.904999999999</v>
          </cell>
          <cell r="S29">
            <v>58587.368999999999</v>
          </cell>
          <cell r="T29">
            <v>67105.471999999994</v>
          </cell>
          <cell r="U29">
            <v>68740.300999999992</v>
          </cell>
          <cell r="V29">
            <v>70715.126999999993</v>
          </cell>
          <cell r="W29">
            <v>76010.837</v>
          </cell>
          <cell r="X29">
            <v>84979.978000000003</v>
          </cell>
          <cell r="Y29">
            <v>85589.114000000001</v>
          </cell>
          <cell r="Z29">
            <v>85979.104000000007</v>
          </cell>
        </row>
        <row r="30">
          <cell r="B30">
            <v>10201.969999999999</v>
          </cell>
          <cell r="C30">
            <v>13223.549000000001</v>
          </cell>
          <cell r="D30">
            <v>25004.465</v>
          </cell>
          <cell r="E30">
            <v>4686.4480000000003</v>
          </cell>
          <cell r="F30">
            <v>15088.287</v>
          </cell>
          <cell r="G30">
            <v>27405.94</v>
          </cell>
          <cell r="H30">
            <v>4309.4279999999999</v>
          </cell>
          <cell r="I30">
            <v>5944.6760000000004</v>
          </cell>
          <cell r="J30">
            <v>18879.791000000001</v>
          </cell>
          <cell r="K30">
            <v>7633.4840000000004</v>
          </cell>
          <cell r="L30">
            <v>1968.8910000000001</v>
          </cell>
          <cell r="M30">
            <v>329.94299999999998</v>
          </cell>
          <cell r="N30">
            <v>134676.872</v>
          </cell>
          <cell r="O30">
            <v>10201.969999999999</v>
          </cell>
          <cell r="P30">
            <v>23425.519</v>
          </cell>
          <cell r="Q30">
            <v>48429.983999999997</v>
          </cell>
          <cell r="R30">
            <v>53116.432000000001</v>
          </cell>
          <cell r="S30">
            <v>68204.718999999997</v>
          </cell>
          <cell r="T30">
            <v>95610.659</v>
          </cell>
          <cell r="U30">
            <v>99920.087</v>
          </cell>
          <cell r="V30">
            <v>105864.76300000001</v>
          </cell>
          <cell r="W30">
            <v>124744.554</v>
          </cell>
          <cell r="X30">
            <v>132378.038</v>
          </cell>
          <cell r="Y30">
            <v>134346.929</v>
          </cell>
          <cell r="Z30">
            <v>134676.872</v>
          </cell>
        </row>
        <row r="32">
          <cell r="B32">
            <v>33240.042999999998</v>
          </cell>
          <cell r="C32">
            <v>25884.969000000001</v>
          </cell>
          <cell r="D32">
            <v>23702.085999999999</v>
          </cell>
          <cell r="E32">
            <v>30832.510999999999</v>
          </cell>
          <cell r="F32">
            <v>19912.774000000001</v>
          </cell>
          <cell r="G32">
            <v>35841.648999999998</v>
          </cell>
          <cell r="H32">
            <v>37353.250999999997</v>
          </cell>
          <cell r="I32">
            <v>33577.699999999997</v>
          </cell>
          <cell r="J32">
            <v>14633.512000000001</v>
          </cell>
          <cell r="K32">
            <v>25644.655999999999</v>
          </cell>
          <cell r="L32">
            <v>32734.852999999999</v>
          </cell>
          <cell r="M32">
            <v>34796.01</v>
          </cell>
          <cell r="N32">
            <v>348154.01400000002</v>
          </cell>
          <cell r="O32">
            <v>33240.042999999998</v>
          </cell>
          <cell r="P32">
            <v>59125.012000000002</v>
          </cell>
          <cell r="Q32">
            <v>82827.097999999998</v>
          </cell>
          <cell r="R32">
            <v>113659.609</v>
          </cell>
          <cell r="S32">
            <v>133572.383</v>
          </cell>
          <cell r="T32">
            <v>169414.03200000001</v>
          </cell>
          <cell r="U32">
            <v>206767.283</v>
          </cell>
          <cell r="V32">
            <v>240344.98300000001</v>
          </cell>
          <cell r="W32">
            <v>254978.495</v>
          </cell>
          <cell r="X32">
            <v>280623.15100000001</v>
          </cell>
          <cell r="Y32">
            <v>313358.00400000002</v>
          </cell>
          <cell r="Z32">
            <v>348154.01400000002</v>
          </cell>
        </row>
        <row r="33">
          <cell r="B33">
            <v>33248.313000000002</v>
          </cell>
          <cell r="C33">
            <v>25836.795999999998</v>
          </cell>
          <cell r="D33">
            <v>23391.581999999999</v>
          </cell>
          <cell r="E33">
            <v>30751.925999999999</v>
          </cell>
          <cell r="F33">
            <v>12928.825999999999</v>
          </cell>
          <cell r="G33">
            <v>0.94099999999999995</v>
          </cell>
          <cell r="H33">
            <v>28934.788</v>
          </cell>
          <cell r="I33">
            <v>32075.833999999999</v>
          </cell>
          <cell r="J33">
            <v>13204.581</v>
          </cell>
          <cell r="K33">
            <v>24822.267</v>
          </cell>
          <cell r="L33">
            <v>28697.246999999999</v>
          </cell>
          <cell r="M33">
            <v>23188.685000000001</v>
          </cell>
          <cell r="N33">
            <v>277081.78600000002</v>
          </cell>
          <cell r="O33">
            <v>33248.313000000002</v>
          </cell>
          <cell r="P33">
            <v>59085.108999999997</v>
          </cell>
          <cell r="Q33">
            <v>82476.690999999992</v>
          </cell>
          <cell r="R33">
            <v>113228.617</v>
          </cell>
          <cell r="S33">
            <v>126157.443</v>
          </cell>
          <cell r="T33">
            <v>126158.38400000001</v>
          </cell>
          <cell r="U33">
            <v>155093.17200000002</v>
          </cell>
          <cell r="V33">
            <v>187169.00600000002</v>
          </cell>
          <cell r="W33">
            <v>200373.58700000003</v>
          </cell>
          <cell r="X33">
            <v>225195.85400000002</v>
          </cell>
          <cell r="Y33">
            <v>253893.10100000002</v>
          </cell>
          <cell r="Z33">
            <v>277081.78600000002</v>
          </cell>
        </row>
      </sheetData>
      <sheetData sheetId="2">
        <row r="24">
          <cell r="B24">
            <v>4382.7219999999998</v>
          </cell>
          <cell r="C24">
            <v>165.27600000000001</v>
          </cell>
          <cell r="D24">
            <v>1537.04</v>
          </cell>
          <cell r="E24">
            <v>50.084000000000003</v>
          </cell>
          <cell r="F24">
            <v>449.12200000000001</v>
          </cell>
          <cell r="G24">
            <v>189.755</v>
          </cell>
          <cell r="H24">
            <v>215.52500000000001</v>
          </cell>
          <cell r="I24">
            <v>17.373999999999999</v>
          </cell>
          <cell r="J24">
            <v>479.06700000000001</v>
          </cell>
          <cell r="K24">
            <v>0</v>
          </cell>
          <cell r="L24">
            <v>10.002000000000001</v>
          </cell>
          <cell r="M24">
            <v>0</v>
          </cell>
          <cell r="N24">
            <v>7495.9669999999996</v>
          </cell>
          <cell r="O24">
            <v>4382.7219999999998</v>
          </cell>
          <cell r="P24">
            <v>4547.9979999999996</v>
          </cell>
          <cell r="Q24">
            <v>6085.0379999999996</v>
          </cell>
          <cell r="R24">
            <v>6135.1219999999994</v>
          </cell>
          <cell r="S24">
            <v>6584.2439999999997</v>
          </cell>
          <cell r="T24">
            <v>6773.9989999999998</v>
          </cell>
          <cell r="U24">
            <v>6989.5239999999994</v>
          </cell>
          <cell r="V24">
            <v>7006.8979999999992</v>
          </cell>
          <cell r="W24">
            <v>7485.9649999999992</v>
          </cell>
          <cell r="X24">
            <v>7485.9649999999992</v>
          </cell>
          <cell r="Y24">
            <v>7495.9669999999996</v>
          </cell>
          <cell r="Z24">
            <v>7495.9669999999996</v>
          </cell>
        </row>
        <row r="25">
          <cell r="B25">
            <v>5819.5169999999998</v>
          </cell>
          <cell r="C25">
            <v>558.03800000000001</v>
          </cell>
          <cell r="D25">
            <v>3572.6550000000002</v>
          </cell>
          <cell r="E25">
            <v>239.797</v>
          </cell>
          <cell r="F25">
            <v>622.04200000000003</v>
          </cell>
          <cell r="G25">
            <v>400.387</v>
          </cell>
          <cell r="H25">
            <v>742.45500000000004</v>
          </cell>
          <cell r="I25">
            <v>459.471</v>
          </cell>
          <cell r="J25">
            <v>51.127000000000002</v>
          </cell>
          <cell r="K25">
            <v>681.01300000000003</v>
          </cell>
          <cell r="L25">
            <v>736.00699999999995</v>
          </cell>
          <cell r="M25">
            <v>146.91900000000001</v>
          </cell>
          <cell r="N25">
            <v>14029.428000000002</v>
          </cell>
          <cell r="O25">
            <v>5819.5169999999998</v>
          </cell>
          <cell r="P25">
            <v>6377.5550000000003</v>
          </cell>
          <cell r="Q25">
            <v>9950.2100000000009</v>
          </cell>
          <cell r="R25">
            <v>10190.007000000001</v>
          </cell>
          <cell r="S25">
            <v>10812.049000000001</v>
          </cell>
          <cell r="T25">
            <v>11212.436000000002</v>
          </cell>
          <cell r="U25">
            <v>11954.891000000001</v>
          </cell>
          <cell r="V25">
            <v>12414.362000000001</v>
          </cell>
          <cell r="W25">
            <v>12465.489000000001</v>
          </cell>
          <cell r="X25">
            <v>13146.502000000002</v>
          </cell>
          <cell r="Y25">
            <v>13882.509000000002</v>
          </cell>
          <cell r="Z25">
            <v>14029.428000000002</v>
          </cell>
        </row>
        <row r="26">
          <cell r="B26">
            <v>5346.4740000000002</v>
          </cell>
          <cell r="C26">
            <v>0</v>
          </cell>
          <cell r="D26">
            <v>89.914000000000001</v>
          </cell>
          <cell r="E26">
            <v>0</v>
          </cell>
          <cell r="F26">
            <v>104.97199999999999</v>
          </cell>
          <cell r="G26">
            <v>66.831999999999994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161.28100000000001</v>
          </cell>
          <cell r="M26">
            <v>501.46100000000001</v>
          </cell>
          <cell r="N26">
            <v>6270.9340000000002</v>
          </cell>
          <cell r="O26">
            <v>5346.4740000000002</v>
          </cell>
          <cell r="P26">
            <v>5346.4740000000002</v>
          </cell>
          <cell r="Q26">
            <v>5436.3879999999999</v>
          </cell>
          <cell r="R26">
            <v>5436.3879999999999</v>
          </cell>
          <cell r="S26">
            <v>5541.36</v>
          </cell>
          <cell r="T26">
            <v>5608.192</v>
          </cell>
          <cell r="U26">
            <v>5608.192</v>
          </cell>
          <cell r="V26">
            <v>5608.192</v>
          </cell>
          <cell r="W26">
            <v>5608.192</v>
          </cell>
          <cell r="X26">
            <v>5608.192</v>
          </cell>
          <cell r="Y26">
            <v>5769.473</v>
          </cell>
          <cell r="Z26">
            <v>6270.9340000000002</v>
          </cell>
        </row>
        <row r="27">
          <cell r="B27">
            <v>2307.0100000000002</v>
          </cell>
          <cell r="C27">
            <v>0</v>
          </cell>
          <cell r="D27">
            <v>695.15099999999995</v>
          </cell>
          <cell r="E27">
            <v>0</v>
          </cell>
          <cell r="F27">
            <v>0</v>
          </cell>
          <cell r="G27">
            <v>186.67400000000001</v>
          </cell>
          <cell r="H27">
            <v>376.22199999999998</v>
          </cell>
          <cell r="I27">
            <v>278.86799999999999</v>
          </cell>
          <cell r="J27">
            <v>36.262999999999998</v>
          </cell>
          <cell r="K27">
            <v>84.503</v>
          </cell>
          <cell r="L27">
            <v>774.88</v>
          </cell>
          <cell r="M27">
            <v>0</v>
          </cell>
          <cell r="N27">
            <v>4739.5709999999999</v>
          </cell>
          <cell r="O27">
            <v>2307.0100000000002</v>
          </cell>
          <cell r="P27">
            <v>2307.0100000000002</v>
          </cell>
          <cell r="Q27">
            <v>3002.1610000000001</v>
          </cell>
          <cell r="R27">
            <v>3002.1610000000001</v>
          </cell>
          <cell r="S27">
            <v>3002.1610000000001</v>
          </cell>
          <cell r="T27">
            <v>3188.835</v>
          </cell>
          <cell r="U27">
            <v>3565.0569999999998</v>
          </cell>
          <cell r="V27">
            <v>3843.9249999999997</v>
          </cell>
          <cell r="W27">
            <v>3880.1879999999996</v>
          </cell>
          <cell r="X27">
            <v>3964.6909999999998</v>
          </cell>
          <cell r="Y27">
            <v>4739.5709999999999</v>
          </cell>
          <cell r="Z27">
            <v>4739.5709999999999</v>
          </cell>
        </row>
        <row r="28">
          <cell r="B28">
            <v>0</v>
          </cell>
          <cell r="C28">
            <v>0</v>
          </cell>
          <cell r="D28">
            <v>11474.414000000001</v>
          </cell>
          <cell r="E28">
            <v>2484.806</v>
          </cell>
          <cell r="F28">
            <v>0</v>
          </cell>
          <cell r="G28">
            <v>222.73400000000001</v>
          </cell>
          <cell r="H28">
            <v>502.23599999999999</v>
          </cell>
          <cell r="I28">
            <v>215.62799999999999</v>
          </cell>
          <cell r="J28">
            <v>2463.2170000000001</v>
          </cell>
          <cell r="K28">
            <v>10105.562</v>
          </cell>
          <cell r="L28">
            <v>1198.8810000000001</v>
          </cell>
          <cell r="M28">
            <v>410.53899999999999</v>
          </cell>
          <cell r="N28">
            <v>29078.017000000003</v>
          </cell>
          <cell r="O28">
            <v>0</v>
          </cell>
          <cell r="P28">
            <v>0</v>
          </cell>
          <cell r="Q28">
            <v>11474.414000000001</v>
          </cell>
          <cell r="R28">
            <v>13959.220000000001</v>
          </cell>
          <cell r="S28">
            <v>13959.220000000001</v>
          </cell>
          <cell r="T28">
            <v>14181.954000000002</v>
          </cell>
          <cell r="U28">
            <v>14684.190000000002</v>
          </cell>
          <cell r="V28">
            <v>14899.818000000003</v>
          </cell>
          <cell r="W28">
            <v>17363.035000000003</v>
          </cell>
          <cell r="X28">
            <v>27468.597000000002</v>
          </cell>
          <cell r="Y28">
            <v>28667.478000000003</v>
          </cell>
          <cell r="Z28">
            <v>29078.017000000003</v>
          </cell>
        </row>
        <row r="29">
          <cell r="B29">
            <v>6547.8829999999998</v>
          </cell>
          <cell r="C29">
            <v>12227.295</v>
          </cell>
          <cell r="D29">
            <v>25392.798999999999</v>
          </cell>
          <cell r="E29">
            <v>1839.961</v>
          </cell>
          <cell r="F29">
            <v>12034.201999999999</v>
          </cell>
          <cell r="G29">
            <v>8437.1929999999993</v>
          </cell>
          <cell r="H29">
            <v>1618.4970000000001</v>
          </cell>
          <cell r="I29">
            <v>1952.8920000000001</v>
          </cell>
          <cell r="J29">
            <v>5243.7830000000004</v>
          </cell>
          <cell r="K29">
            <v>8887.2369999999992</v>
          </cell>
          <cell r="L29">
            <v>598.95299999999997</v>
          </cell>
          <cell r="M29">
            <v>385.50799999999998</v>
          </cell>
          <cell r="N29">
            <v>85166.202999999994</v>
          </cell>
          <cell r="O29">
            <v>6547.8829999999998</v>
          </cell>
          <cell r="P29">
            <v>18775.178</v>
          </cell>
          <cell r="Q29">
            <v>44167.976999999999</v>
          </cell>
          <cell r="R29">
            <v>46007.938000000002</v>
          </cell>
          <cell r="S29">
            <v>58042.14</v>
          </cell>
          <cell r="T29">
            <v>66479.332999999999</v>
          </cell>
          <cell r="U29">
            <v>68097.83</v>
          </cell>
          <cell r="V29">
            <v>70050.722000000009</v>
          </cell>
          <cell r="W29">
            <v>75294.505000000005</v>
          </cell>
          <cell r="X29">
            <v>84181.741999999998</v>
          </cell>
          <cell r="Y29">
            <v>84780.694999999992</v>
          </cell>
          <cell r="Z29">
            <v>85166.202999999994</v>
          </cell>
        </row>
        <row r="30">
          <cell r="B30">
            <v>10022.557000000001</v>
          </cell>
          <cell r="C30">
            <v>12649.451999999999</v>
          </cell>
          <cell r="D30">
            <v>23965.428</v>
          </cell>
          <cell r="E30">
            <v>4573.1400000000003</v>
          </cell>
          <cell r="F30">
            <v>14688.495000000001</v>
          </cell>
          <cell r="G30">
            <v>26715.642</v>
          </cell>
          <cell r="H30">
            <v>4181.424</v>
          </cell>
          <cell r="I30">
            <v>5782.1710000000003</v>
          </cell>
          <cell r="J30">
            <v>18322.634999999998</v>
          </cell>
          <cell r="K30">
            <v>7414.0829999999996</v>
          </cell>
          <cell r="L30">
            <v>1919.875</v>
          </cell>
          <cell r="M30">
            <v>319.99900000000002</v>
          </cell>
          <cell r="N30">
            <v>130554.901</v>
          </cell>
          <cell r="O30">
            <v>10022.557000000001</v>
          </cell>
          <cell r="P30">
            <v>22672.008999999998</v>
          </cell>
          <cell r="Q30">
            <v>46637.436999999998</v>
          </cell>
          <cell r="R30">
            <v>51210.576999999997</v>
          </cell>
          <cell r="S30">
            <v>65899.072</v>
          </cell>
          <cell r="T30">
            <v>92614.714000000007</v>
          </cell>
          <cell r="U30">
            <v>96796.138000000006</v>
          </cell>
          <cell r="V30">
            <v>102578.30900000001</v>
          </cell>
          <cell r="W30">
            <v>120900.944</v>
          </cell>
          <cell r="X30">
            <v>128315.027</v>
          </cell>
          <cell r="Y30">
            <v>130234.902</v>
          </cell>
          <cell r="Z30">
            <v>130554.901</v>
          </cell>
        </row>
        <row r="32">
          <cell r="B32">
            <v>31968.308000000001</v>
          </cell>
          <cell r="C32">
            <v>24952.01</v>
          </cell>
          <cell r="D32">
            <v>22597.788</v>
          </cell>
          <cell r="E32">
            <v>29527.866000000002</v>
          </cell>
          <cell r="F32">
            <v>19024.179</v>
          </cell>
          <cell r="G32">
            <v>34647.006000000001</v>
          </cell>
          <cell r="H32">
            <v>35977.945</v>
          </cell>
          <cell r="I32">
            <v>32066.84</v>
          </cell>
          <cell r="J32">
            <v>13975.468999999999</v>
          </cell>
          <cell r="K32">
            <v>24279.561000000002</v>
          </cell>
          <cell r="L32">
            <v>31449.603999999999</v>
          </cell>
          <cell r="M32">
            <v>33788.315000000002</v>
          </cell>
          <cell r="N32">
            <v>334254.891</v>
          </cell>
          <cell r="O32">
            <v>31968.308000000001</v>
          </cell>
          <cell r="P32">
            <v>56920.317999999999</v>
          </cell>
          <cell r="Q32">
            <v>79518.106</v>
          </cell>
          <cell r="R32">
            <v>109045.97200000001</v>
          </cell>
          <cell r="S32">
            <v>128070.15100000001</v>
          </cell>
          <cell r="T32">
            <v>162717.15700000001</v>
          </cell>
          <cell r="U32">
            <v>198695.10200000001</v>
          </cell>
          <cell r="V32">
            <v>230761.94200000001</v>
          </cell>
          <cell r="W32">
            <v>244737.41100000002</v>
          </cell>
          <cell r="X32">
            <v>269016.97200000001</v>
          </cell>
          <cell r="Y32">
            <v>300466.576</v>
          </cell>
          <cell r="Z32">
            <v>334254.891</v>
          </cell>
        </row>
        <row r="33">
          <cell r="B33">
            <v>31987.81</v>
          </cell>
          <cell r="C33">
            <v>24809.448</v>
          </cell>
          <cell r="D33">
            <v>22347.812999999998</v>
          </cell>
          <cell r="E33">
            <v>29498.307000000001</v>
          </cell>
          <cell r="F33">
            <v>12528.851000000001</v>
          </cell>
          <cell r="G33">
            <v>0</v>
          </cell>
          <cell r="H33">
            <v>27863.291000000001</v>
          </cell>
          <cell r="I33">
            <v>30886.460999999999</v>
          </cell>
          <cell r="J33">
            <v>12617.812</v>
          </cell>
          <cell r="K33">
            <v>24104.964</v>
          </cell>
          <cell r="L33">
            <v>27716.081999999999</v>
          </cell>
          <cell r="M33">
            <v>22337.597000000002</v>
          </cell>
          <cell r="N33">
            <v>266698.43599999999</v>
          </cell>
          <cell r="O33">
            <v>31987.81</v>
          </cell>
          <cell r="P33">
            <v>56797.258000000002</v>
          </cell>
          <cell r="Q33">
            <v>79145.070999999996</v>
          </cell>
          <cell r="R33">
            <v>108643.378</v>
          </cell>
          <cell r="S33">
            <v>121172.22899999999</v>
          </cell>
          <cell r="T33">
            <v>121172.22899999999</v>
          </cell>
          <cell r="U33">
            <v>149035.51999999999</v>
          </cell>
          <cell r="V33">
            <v>179921.981</v>
          </cell>
          <cell r="W33">
            <v>192539.79300000001</v>
          </cell>
          <cell r="X33">
            <v>216644.75700000001</v>
          </cell>
          <cell r="Y33">
            <v>244360.83900000001</v>
          </cell>
          <cell r="Z33">
            <v>266698.43599999999</v>
          </cell>
        </row>
      </sheetData>
      <sheetData sheetId="3">
        <row r="24">
          <cell r="B24">
            <v>63.930999999999997</v>
          </cell>
          <cell r="C24">
            <v>1.9</v>
          </cell>
          <cell r="D24">
            <v>23.478999999999999</v>
          </cell>
          <cell r="E24">
            <v>0.73799999999999999</v>
          </cell>
          <cell r="F24">
            <v>6.1689999999999996</v>
          </cell>
          <cell r="G24">
            <v>2.86</v>
          </cell>
          <cell r="H24">
            <v>2.7829999999999999</v>
          </cell>
          <cell r="I24">
            <v>0.33200000000000002</v>
          </cell>
          <cell r="J24">
            <v>6.5979999999999999</v>
          </cell>
          <cell r="K24">
            <v>-3.0000000000000001E-3</v>
          </cell>
          <cell r="L24">
            <v>0.153</v>
          </cell>
          <cell r="M24">
            <v>0</v>
          </cell>
          <cell r="N24">
            <v>108.94</v>
          </cell>
          <cell r="O24">
            <v>63.930999999999997</v>
          </cell>
          <cell r="P24">
            <v>65.831000000000003</v>
          </cell>
          <cell r="Q24">
            <v>89.31</v>
          </cell>
          <cell r="R24">
            <v>90.048000000000002</v>
          </cell>
          <cell r="S24">
            <v>96.216999999999999</v>
          </cell>
          <cell r="T24">
            <v>99.076999999999998</v>
          </cell>
          <cell r="U24">
            <v>101.86</v>
          </cell>
          <cell r="V24">
            <v>102.19199999999999</v>
          </cell>
          <cell r="W24">
            <v>108.78999999999999</v>
          </cell>
          <cell r="X24">
            <v>108.78699999999999</v>
          </cell>
          <cell r="Y24">
            <v>108.94</v>
          </cell>
          <cell r="Z24">
            <v>108.94</v>
          </cell>
        </row>
        <row r="25">
          <cell r="B25">
            <v>79.763999999999996</v>
          </cell>
          <cell r="C25">
            <v>6.83</v>
          </cell>
          <cell r="D25">
            <v>51.851999999999997</v>
          </cell>
          <cell r="E25">
            <v>3.4649999999999999</v>
          </cell>
          <cell r="F25">
            <v>8.39</v>
          </cell>
          <cell r="G25">
            <v>4.8789999999999996</v>
          </cell>
          <cell r="H25">
            <v>9.2230000000000008</v>
          </cell>
          <cell r="I25">
            <v>5.86</v>
          </cell>
          <cell r="J25">
            <v>0.79400000000000004</v>
          </cell>
          <cell r="K25">
            <v>8.84</v>
          </cell>
          <cell r="L25">
            <v>8.2330000000000005</v>
          </cell>
          <cell r="M25">
            <v>1.6879999999999999</v>
          </cell>
          <cell r="N25">
            <v>189.81800000000001</v>
          </cell>
          <cell r="O25">
            <v>79.763999999999996</v>
          </cell>
          <cell r="P25">
            <v>86.593999999999994</v>
          </cell>
          <cell r="Q25">
            <v>138.446</v>
          </cell>
          <cell r="R25">
            <v>141.911</v>
          </cell>
          <cell r="S25">
            <v>150.30099999999999</v>
          </cell>
          <cell r="T25">
            <v>155.17999999999998</v>
          </cell>
          <cell r="U25">
            <v>164.40299999999999</v>
          </cell>
          <cell r="V25">
            <v>170.26300000000001</v>
          </cell>
          <cell r="W25">
            <v>171.05700000000002</v>
          </cell>
          <cell r="X25">
            <v>179.89700000000002</v>
          </cell>
          <cell r="Y25">
            <v>188.13000000000002</v>
          </cell>
          <cell r="Z25">
            <v>189.81800000000001</v>
          </cell>
        </row>
        <row r="26">
          <cell r="B26">
            <v>72.853999999999999</v>
          </cell>
          <cell r="C26">
            <v>0</v>
          </cell>
          <cell r="D26">
            <v>1.2949999999999999</v>
          </cell>
          <cell r="E26">
            <v>0</v>
          </cell>
          <cell r="F26">
            <v>1.3879999999999999</v>
          </cell>
          <cell r="G26">
            <v>1.1299999999999999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2.1869999999999998</v>
          </cell>
          <cell r="M26">
            <v>6.2729999999999997</v>
          </cell>
          <cell r="N26">
            <v>85.126999999999995</v>
          </cell>
          <cell r="O26">
            <v>72.853999999999999</v>
          </cell>
          <cell r="P26">
            <v>72.853999999999999</v>
          </cell>
          <cell r="Q26">
            <v>74.149000000000001</v>
          </cell>
          <cell r="R26">
            <v>74.149000000000001</v>
          </cell>
          <cell r="S26">
            <v>75.537000000000006</v>
          </cell>
          <cell r="T26">
            <v>76.667000000000002</v>
          </cell>
          <cell r="U26">
            <v>76.667000000000002</v>
          </cell>
          <cell r="V26">
            <v>76.667000000000002</v>
          </cell>
          <cell r="W26">
            <v>76.667000000000002</v>
          </cell>
          <cell r="X26">
            <v>76.667000000000002</v>
          </cell>
          <cell r="Y26">
            <v>78.853999999999999</v>
          </cell>
          <cell r="Z26">
            <v>85.126999999999995</v>
          </cell>
        </row>
        <row r="27">
          <cell r="B27">
            <v>33.268999999999998</v>
          </cell>
          <cell r="C27">
            <v>0</v>
          </cell>
          <cell r="D27">
            <v>10.050000000000001</v>
          </cell>
          <cell r="E27">
            <v>0</v>
          </cell>
          <cell r="F27">
            <v>0</v>
          </cell>
          <cell r="G27">
            <v>2.4740000000000002</v>
          </cell>
          <cell r="H27">
            <v>4.5759999999999996</v>
          </cell>
          <cell r="I27">
            <v>3.7509999999999999</v>
          </cell>
          <cell r="J27">
            <v>0.54500000000000004</v>
          </cell>
          <cell r="K27">
            <v>1.0449999999999999</v>
          </cell>
          <cell r="L27">
            <v>9.8949999999999996</v>
          </cell>
          <cell r="M27">
            <v>0</v>
          </cell>
          <cell r="N27">
            <v>65.605000000000004</v>
          </cell>
          <cell r="O27">
            <v>33.268999999999998</v>
          </cell>
          <cell r="P27">
            <v>33.268999999999998</v>
          </cell>
          <cell r="Q27">
            <v>43.319000000000003</v>
          </cell>
          <cell r="R27">
            <v>43.319000000000003</v>
          </cell>
          <cell r="S27">
            <v>43.319000000000003</v>
          </cell>
          <cell r="T27">
            <v>45.793000000000006</v>
          </cell>
          <cell r="U27">
            <v>50.369000000000007</v>
          </cell>
          <cell r="V27">
            <v>54.120000000000005</v>
          </cell>
          <cell r="W27">
            <v>54.665000000000006</v>
          </cell>
          <cell r="X27">
            <v>55.710000000000008</v>
          </cell>
          <cell r="Y27">
            <v>65.605000000000004</v>
          </cell>
          <cell r="Z27">
            <v>65.605000000000004</v>
          </cell>
        </row>
        <row r="28">
          <cell r="B28">
            <v>0</v>
          </cell>
          <cell r="C28">
            <v>0</v>
          </cell>
          <cell r="D28">
            <v>599.01</v>
          </cell>
          <cell r="E28">
            <v>114.676</v>
          </cell>
          <cell r="F28">
            <v>0</v>
          </cell>
          <cell r="G28">
            <v>14.928000000000001</v>
          </cell>
          <cell r="H28">
            <v>33.777000000000001</v>
          </cell>
          <cell r="I28">
            <v>17.544</v>
          </cell>
          <cell r="J28">
            <v>103.869</v>
          </cell>
          <cell r="K28">
            <v>470.63499999999999</v>
          </cell>
          <cell r="L28">
            <v>78.701999999999998</v>
          </cell>
          <cell r="M28">
            <v>23.706</v>
          </cell>
          <cell r="N28">
            <v>1456.847</v>
          </cell>
          <cell r="O28">
            <v>0</v>
          </cell>
          <cell r="P28">
            <v>0</v>
          </cell>
          <cell r="Q28">
            <v>599.01</v>
          </cell>
          <cell r="R28">
            <v>713.68600000000004</v>
          </cell>
          <cell r="S28">
            <v>713.68600000000004</v>
          </cell>
          <cell r="T28">
            <v>728.61400000000003</v>
          </cell>
          <cell r="U28">
            <v>762.39100000000008</v>
          </cell>
          <cell r="V28">
            <v>779.93500000000006</v>
          </cell>
          <cell r="W28">
            <v>883.80400000000009</v>
          </cell>
          <cell r="X28">
            <v>1354.4390000000001</v>
          </cell>
          <cell r="Y28">
            <v>1433.1410000000001</v>
          </cell>
          <cell r="Z28">
            <v>1456.847</v>
          </cell>
        </row>
        <row r="29">
          <cell r="B29">
            <v>58.776000000000003</v>
          </cell>
          <cell r="C29">
            <v>111.38</v>
          </cell>
          <cell r="D29">
            <v>238.94200000000001</v>
          </cell>
          <cell r="E29">
            <v>17.869</v>
          </cell>
          <cell r="F29">
            <v>118.262</v>
          </cell>
          <cell r="G29">
            <v>80.91</v>
          </cell>
          <cell r="H29">
            <v>16.332000000000001</v>
          </cell>
          <cell r="I29">
            <v>21.934000000000001</v>
          </cell>
          <cell r="J29">
            <v>51.927</v>
          </cell>
          <cell r="K29">
            <v>81.903999999999996</v>
          </cell>
          <cell r="L29">
            <v>10.183</v>
          </cell>
          <cell r="M29">
            <v>4.4820000000000002</v>
          </cell>
          <cell r="N29">
            <v>812.90099999999995</v>
          </cell>
          <cell r="O29">
            <v>58.776000000000003</v>
          </cell>
          <cell r="P29">
            <v>170.15600000000001</v>
          </cell>
          <cell r="Q29">
            <v>409.09800000000001</v>
          </cell>
          <cell r="R29">
            <v>426.96699999999998</v>
          </cell>
          <cell r="S29">
            <v>545.22900000000004</v>
          </cell>
          <cell r="T29">
            <v>626.13900000000001</v>
          </cell>
          <cell r="U29">
            <v>642.471</v>
          </cell>
          <cell r="V29">
            <v>664.40499999999997</v>
          </cell>
          <cell r="W29">
            <v>716.33199999999999</v>
          </cell>
          <cell r="X29">
            <v>798.23599999999999</v>
          </cell>
          <cell r="Y29">
            <v>808.41899999999998</v>
          </cell>
          <cell r="Z29">
            <v>812.90099999999995</v>
          </cell>
        </row>
        <row r="30">
          <cell r="B30">
            <v>179.41300000000001</v>
          </cell>
          <cell r="C30">
            <v>574.09699999999998</v>
          </cell>
          <cell r="D30">
            <v>1039.037</v>
          </cell>
          <cell r="E30">
            <v>113.30800000000001</v>
          </cell>
          <cell r="F30">
            <v>399.79199999999997</v>
          </cell>
          <cell r="G30">
            <v>690.298</v>
          </cell>
          <cell r="H30">
            <v>128.00399999999999</v>
          </cell>
          <cell r="I30">
            <v>162.505</v>
          </cell>
          <cell r="J30">
            <v>557.15599999999995</v>
          </cell>
          <cell r="K30">
            <v>219.40100000000001</v>
          </cell>
          <cell r="L30">
            <v>49.015999999999998</v>
          </cell>
          <cell r="M30">
            <v>9.9440000000000008</v>
          </cell>
          <cell r="N30">
            <v>4121.9709999999995</v>
          </cell>
          <cell r="O30">
            <v>179.41300000000001</v>
          </cell>
          <cell r="P30">
            <v>753.51</v>
          </cell>
          <cell r="Q30">
            <v>1792.547</v>
          </cell>
          <cell r="R30">
            <v>1905.855</v>
          </cell>
          <cell r="S30">
            <v>2305.6469999999999</v>
          </cell>
          <cell r="T30">
            <v>2995.9449999999997</v>
          </cell>
          <cell r="U30">
            <v>3123.9489999999996</v>
          </cell>
          <cell r="V30">
            <v>3286.4539999999997</v>
          </cell>
          <cell r="W30">
            <v>3843.6099999999997</v>
          </cell>
          <cell r="X30">
            <v>4063.0109999999995</v>
          </cell>
          <cell r="Y30">
            <v>4112.0269999999991</v>
          </cell>
          <cell r="Z30">
            <v>4121.9709999999995</v>
          </cell>
        </row>
        <row r="32">
          <cell r="B32">
            <v>1271.7349999999999</v>
          </cell>
          <cell r="C32">
            <v>932.95899999999995</v>
          </cell>
          <cell r="D32">
            <v>1104.298</v>
          </cell>
          <cell r="E32">
            <v>1304.645</v>
          </cell>
          <cell r="F32">
            <v>888.59500000000003</v>
          </cell>
          <cell r="G32">
            <v>1194.643</v>
          </cell>
          <cell r="H32">
            <v>1375.306</v>
          </cell>
          <cell r="I32">
            <v>1510.86</v>
          </cell>
          <cell r="J32">
            <v>658.04300000000001</v>
          </cell>
          <cell r="K32">
            <v>1365.095</v>
          </cell>
          <cell r="L32">
            <v>1285.249</v>
          </cell>
          <cell r="M32">
            <v>1007.6950000000001</v>
          </cell>
          <cell r="N32">
            <v>13899.123</v>
          </cell>
          <cell r="O32">
            <v>1271.7349999999999</v>
          </cell>
          <cell r="P32">
            <v>2204.694</v>
          </cell>
          <cell r="Q32">
            <v>3308.9920000000002</v>
          </cell>
          <cell r="R32">
            <v>4613.6370000000006</v>
          </cell>
          <cell r="S32">
            <v>5502.2320000000009</v>
          </cell>
          <cell r="T32">
            <v>6696.8750000000009</v>
          </cell>
          <cell r="U32">
            <v>8072.1810000000005</v>
          </cell>
          <cell r="V32">
            <v>9583.0410000000011</v>
          </cell>
          <cell r="W32">
            <v>10241.084000000001</v>
          </cell>
          <cell r="X32">
            <v>11606.179</v>
          </cell>
          <cell r="Y32">
            <v>12891.428</v>
          </cell>
          <cell r="Z32">
            <v>13899.123</v>
          </cell>
        </row>
        <row r="33">
          <cell r="B33">
            <v>1260.5029999999999</v>
          </cell>
          <cell r="C33">
            <v>1027.348</v>
          </cell>
          <cell r="D33">
            <v>1043.769</v>
          </cell>
          <cell r="E33">
            <v>1253.6189999999999</v>
          </cell>
          <cell r="F33">
            <v>399.97500000000002</v>
          </cell>
          <cell r="G33">
            <v>0.94099999999999995</v>
          </cell>
          <cell r="H33">
            <v>1071.4970000000001</v>
          </cell>
          <cell r="I33">
            <v>1189.373</v>
          </cell>
          <cell r="J33">
            <v>586.76900000000001</v>
          </cell>
          <cell r="K33">
            <v>717.303</v>
          </cell>
          <cell r="L33">
            <v>981.16499999999996</v>
          </cell>
          <cell r="M33">
            <v>851.08799999999997</v>
          </cell>
          <cell r="N33">
            <v>10383.349999999999</v>
          </cell>
          <cell r="O33">
            <v>1260.5029999999999</v>
          </cell>
          <cell r="P33">
            <v>2287.8509999999997</v>
          </cell>
          <cell r="Q33">
            <v>3331.62</v>
          </cell>
          <cell r="R33">
            <v>4585.2389999999996</v>
          </cell>
          <cell r="S33">
            <v>4985.2139999999999</v>
          </cell>
          <cell r="T33">
            <v>4986.1549999999997</v>
          </cell>
          <cell r="U33">
            <v>6057.652</v>
          </cell>
          <cell r="V33">
            <v>7247.0249999999996</v>
          </cell>
          <cell r="W33">
            <v>7833.7939999999999</v>
          </cell>
          <cell r="X33">
            <v>8551.0969999999998</v>
          </cell>
          <cell r="Y33">
            <v>9532.2619999999988</v>
          </cell>
          <cell r="Z33">
            <v>10383.349999999999</v>
          </cell>
        </row>
      </sheetData>
      <sheetData sheetId="4">
        <row r="24">
          <cell r="B24">
            <v>32679010.454999998</v>
          </cell>
          <cell r="C24">
            <v>88096159.423999995</v>
          </cell>
          <cell r="D24">
            <v>59241335.789999999</v>
          </cell>
          <cell r="E24">
            <v>29286302.590999998</v>
          </cell>
          <cell r="F24">
            <v>70798903.539000005</v>
          </cell>
          <cell r="G24">
            <v>108130778.574</v>
          </cell>
          <cell r="H24">
            <v>108261017.41</v>
          </cell>
          <cell r="I24">
            <v>106201353.713</v>
          </cell>
          <cell r="J24">
            <v>105454296.493</v>
          </cell>
          <cell r="K24">
            <v>97431601.540000007</v>
          </cell>
          <cell r="L24">
            <v>13039758.640999999</v>
          </cell>
          <cell r="M24">
            <v>33696549.067999996</v>
          </cell>
          <cell r="N24">
            <v>852317067.23800004</v>
          </cell>
          <cell r="O24">
            <v>32679010.454999998</v>
          </cell>
          <cell r="P24">
            <v>120775169.87899999</v>
          </cell>
          <cell r="Q24">
            <v>180016505.669</v>
          </cell>
          <cell r="R24">
            <v>209302808.25999999</v>
          </cell>
          <cell r="S24">
            <v>280101711.79900002</v>
          </cell>
          <cell r="T24">
            <v>388232490.37300003</v>
          </cell>
          <cell r="U24">
            <v>496493507.78299999</v>
          </cell>
          <cell r="V24">
            <v>602694861.49600005</v>
          </cell>
          <cell r="W24">
            <v>708149157.98900008</v>
          </cell>
          <cell r="X24">
            <v>805580759.52900004</v>
          </cell>
          <cell r="Y24">
            <v>818620518.17000008</v>
          </cell>
          <cell r="Z24">
            <v>852317067.23800004</v>
          </cell>
        </row>
        <row r="25">
          <cell r="B25">
            <v>162734.01960784299</v>
          </cell>
          <cell r="C25">
            <v>306085.76899149758</v>
          </cell>
          <cell r="D25">
            <v>299566.80220982048</v>
          </cell>
          <cell r="E25">
            <v>1391.830547075301</v>
          </cell>
          <cell r="F25">
            <v>91992</v>
          </cell>
          <cell r="G25">
            <v>88770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950540.42135623633</v>
          </cell>
          <cell r="O25">
            <v>162734.01960784299</v>
          </cell>
          <cell r="P25">
            <v>468819.78859934059</v>
          </cell>
          <cell r="Q25">
            <v>768386.59080916108</v>
          </cell>
          <cell r="R25">
            <v>769778.42135623633</v>
          </cell>
          <cell r="S25">
            <v>861770.42135623633</v>
          </cell>
          <cell r="T25">
            <v>950540.42135623633</v>
          </cell>
          <cell r="U25">
            <v>950540.42135623633</v>
          </cell>
          <cell r="V25">
            <v>950540.42135623633</v>
          </cell>
          <cell r="W25">
            <v>950540.42135623633</v>
          </cell>
          <cell r="X25">
            <v>950540.42135623633</v>
          </cell>
          <cell r="Y25">
            <v>950540.42135623633</v>
          </cell>
          <cell r="Z25">
            <v>950540.42135623633</v>
          </cell>
        </row>
        <row r="26">
          <cell r="B26">
            <v>1413625.6997239087</v>
          </cell>
          <cell r="C26">
            <v>2663105.0772701656</v>
          </cell>
          <cell r="D26">
            <v>2617672.4371492206</v>
          </cell>
          <cell r="E26">
            <v>12221.528485979288</v>
          </cell>
          <cell r="F26">
            <v>798130.51042672561</v>
          </cell>
          <cell r="G26">
            <v>764723.3513396472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8269478.6043956466</v>
          </cell>
          <cell r="O26">
            <v>1413625.6997239087</v>
          </cell>
          <cell r="P26">
            <v>4076730.7769940742</v>
          </cell>
          <cell r="Q26">
            <v>6694403.2141432948</v>
          </cell>
          <cell r="R26">
            <v>6706624.7426292738</v>
          </cell>
          <cell r="S26">
            <v>7504755.2530559991</v>
          </cell>
          <cell r="T26">
            <v>8269478.6043956466</v>
          </cell>
          <cell r="U26">
            <v>8269478.6043956466</v>
          </cell>
          <cell r="V26">
            <v>8269478.6043956466</v>
          </cell>
          <cell r="W26">
            <v>8269478.6043956466</v>
          </cell>
          <cell r="X26">
            <v>8269478.6043956466</v>
          </cell>
          <cell r="Y26">
            <v>8269478.6043956466</v>
          </cell>
          <cell r="Z26">
            <v>8269478.6043956466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4377.2629671878112</v>
          </cell>
          <cell r="I29">
            <v>424546.28718470724</v>
          </cell>
          <cell r="J29">
            <v>24395.48693586696</v>
          </cell>
          <cell r="K29">
            <v>84849.168646080594</v>
          </cell>
          <cell r="L29">
            <v>19008.313539192302</v>
          </cell>
          <cell r="M29">
            <v>0</v>
          </cell>
          <cell r="N29">
            <v>557176.51927303488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4377.2629671878112</v>
          </cell>
          <cell r="V29">
            <v>428923.55015189503</v>
          </cell>
          <cell r="W29">
            <v>453319.03708776197</v>
          </cell>
          <cell r="X29">
            <v>538168.20573384257</v>
          </cell>
          <cell r="Y29">
            <v>557176.51927303488</v>
          </cell>
          <cell r="Z29">
            <v>557176.51927303488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37760.349050648183</v>
          </cell>
          <cell r="I30">
            <v>3677406.5226166951</v>
          </cell>
          <cell r="J30">
            <v>212303.9237926233</v>
          </cell>
          <cell r="K30">
            <v>735238.30020247598</v>
          </cell>
          <cell r="L30">
            <v>164711.57418838222</v>
          </cell>
          <cell r="M30">
            <v>0</v>
          </cell>
          <cell r="N30">
            <v>4827420.6698508253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37760.349050648183</v>
          </cell>
          <cell r="V30">
            <v>3715166.8716673432</v>
          </cell>
          <cell r="W30">
            <v>3927470.7954599666</v>
          </cell>
          <cell r="X30">
            <v>4662709.095662443</v>
          </cell>
          <cell r="Y30">
            <v>4827420.6698508253</v>
          </cell>
          <cell r="Z30">
            <v>4827420.6698508253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148.809523809523</v>
          </cell>
          <cell r="G33">
            <v>3373.8095238095179</v>
          </cell>
          <cell r="H33">
            <v>4705</v>
          </cell>
          <cell r="I33">
            <v>450232</v>
          </cell>
          <cell r="J33">
            <v>99135</v>
          </cell>
          <cell r="K33">
            <v>47863.857142857145</v>
          </cell>
          <cell r="L33">
            <v>0</v>
          </cell>
          <cell r="M33">
            <v>0</v>
          </cell>
          <cell r="N33">
            <v>605458.47619047621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148.809523809523</v>
          </cell>
          <cell r="T33">
            <v>3522.6190476190409</v>
          </cell>
          <cell r="U33">
            <v>8227.6190476190404</v>
          </cell>
          <cell r="V33">
            <v>458459.61904761905</v>
          </cell>
          <cell r="W33">
            <v>557594.61904761905</v>
          </cell>
          <cell r="X33">
            <v>605458.47619047621</v>
          </cell>
          <cell r="Y33">
            <v>605458.47619047621</v>
          </cell>
          <cell r="Z33">
            <v>605458.47619047621</v>
          </cell>
        </row>
      </sheetData>
      <sheetData sheetId="5">
        <row r="24">
          <cell r="B24">
            <v>34464141.544707231</v>
          </cell>
          <cell r="C24">
            <v>50173299.533959784</v>
          </cell>
          <cell r="D24">
            <v>35322085.321695276</v>
          </cell>
          <cell r="E24">
            <v>40574974.005079962</v>
          </cell>
          <cell r="F24">
            <v>28284568.906444248</v>
          </cell>
          <cell r="G24">
            <v>26822888.322759781</v>
          </cell>
          <cell r="H24">
            <v>38445723.770756781</v>
          </cell>
          <cell r="I24">
            <v>61338579.378094643</v>
          </cell>
          <cell r="J24">
            <v>39997771.566490784</v>
          </cell>
          <cell r="K24">
            <v>48054301.929088168</v>
          </cell>
          <cell r="L24">
            <v>53335006.002569228</v>
          </cell>
          <cell r="M24">
            <v>44066142.821665324</v>
          </cell>
        </row>
        <row r="25">
          <cell r="B25">
            <v>0</v>
          </cell>
          <cell r="C25">
            <v>197615</v>
          </cell>
          <cell r="D25">
            <v>249210</v>
          </cell>
          <cell r="E25">
            <v>249544</v>
          </cell>
          <cell r="F25">
            <v>0</v>
          </cell>
          <cell r="G25">
            <v>449923</v>
          </cell>
          <cell r="H25">
            <v>0</v>
          </cell>
          <cell r="I25">
            <v>499930</v>
          </cell>
          <cell r="J25">
            <v>899029</v>
          </cell>
          <cell r="K25">
            <v>290210</v>
          </cell>
          <cell r="L25">
            <v>397464</v>
          </cell>
          <cell r="M25">
            <v>298021</v>
          </cell>
          <cell r="N25">
            <v>3530946</v>
          </cell>
          <cell r="O25">
            <v>0</v>
          </cell>
          <cell r="P25">
            <v>197615</v>
          </cell>
          <cell r="Q25">
            <v>446825</v>
          </cell>
          <cell r="R25">
            <v>696369</v>
          </cell>
          <cell r="S25">
            <v>696369</v>
          </cell>
          <cell r="T25">
            <v>1146292</v>
          </cell>
          <cell r="U25">
            <v>1146292</v>
          </cell>
          <cell r="V25">
            <v>1646222</v>
          </cell>
          <cell r="W25">
            <v>2545251</v>
          </cell>
          <cell r="X25">
            <v>2835461</v>
          </cell>
          <cell r="Y25">
            <v>3232925</v>
          </cell>
          <cell r="Z25">
            <v>3530946</v>
          </cell>
        </row>
        <row r="26">
          <cell r="B26">
            <v>0</v>
          </cell>
          <cell r="C26">
            <v>1699997.3694879019</v>
          </cell>
          <cell r="D26">
            <v>2143575.7441970175</v>
          </cell>
          <cell r="E26">
            <v>2160972.2447365574</v>
          </cell>
          <cell r="F26">
            <v>0</v>
          </cell>
          <cell r="G26">
            <v>3868459.1332058795</v>
          </cell>
          <cell r="H26">
            <v>0</v>
          </cell>
          <cell r="I26">
            <v>4330377.8606640184</v>
          </cell>
          <cell r="J26">
            <v>7823880.9008046286</v>
          </cell>
          <cell r="K26">
            <v>2514738.9244528189</v>
          </cell>
          <cell r="L26">
            <v>3444120.4364726064</v>
          </cell>
          <cell r="M26">
            <v>2568007.0424045133</v>
          </cell>
          <cell r="N26">
            <v>30554129.656425942</v>
          </cell>
          <cell r="O26">
            <v>0</v>
          </cell>
          <cell r="P26">
            <v>1699997.3694879019</v>
          </cell>
          <cell r="Q26">
            <v>3843573.1136849197</v>
          </cell>
          <cell r="R26">
            <v>6004545.3584214766</v>
          </cell>
          <cell r="S26">
            <v>6004545.3584214766</v>
          </cell>
          <cell r="T26">
            <v>9873004.491627356</v>
          </cell>
          <cell r="U26">
            <v>9873004.491627356</v>
          </cell>
          <cell r="V26">
            <v>14203382.352291375</v>
          </cell>
          <cell r="W26">
            <v>22027263.253096003</v>
          </cell>
          <cell r="X26">
            <v>24542002.177548822</v>
          </cell>
          <cell r="Y26">
            <v>27986122.614021428</v>
          </cell>
          <cell r="Z26">
            <v>30554129.656425942</v>
          </cell>
        </row>
        <row r="27">
          <cell r="B27">
            <v>4369446.436795501</v>
          </cell>
          <cell r="C27">
            <v>4446062.3891764535</v>
          </cell>
          <cell r="D27">
            <v>4468966.8296526438</v>
          </cell>
          <cell r="E27">
            <v>4545578.4487002632</v>
          </cell>
          <cell r="F27">
            <v>4385315.5320335971</v>
          </cell>
          <cell r="G27">
            <v>4672764.3772716923</v>
          </cell>
          <cell r="H27">
            <v>4546885.590494981</v>
          </cell>
          <cell r="I27">
            <v>3905834.5575518752</v>
          </cell>
          <cell r="J27">
            <v>4354734.1149606351</v>
          </cell>
          <cell r="K27">
            <v>4225393.5462787347</v>
          </cell>
          <cell r="L27">
            <v>4380970.8950351132</v>
          </cell>
          <cell r="M27">
            <v>4596245.370664997</v>
          </cell>
        </row>
        <row r="28">
          <cell r="B28">
            <v>37488120.743325159</v>
          </cell>
          <cell r="C28">
            <v>38147215.030238762</v>
          </cell>
          <cell r="D28">
            <v>38330908.600410707</v>
          </cell>
          <cell r="E28">
            <v>38944659.578648008</v>
          </cell>
          <cell r="F28">
            <v>37648930.773745067</v>
          </cell>
          <cell r="G28">
            <v>40101947.445151068</v>
          </cell>
          <cell r="H28">
            <v>39056175.955273584</v>
          </cell>
          <cell r="I28">
            <v>33427426.816206835</v>
          </cell>
          <cell r="J28">
            <v>37421700.114671215</v>
          </cell>
          <cell r="K28">
            <v>36863729.83441475</v>
          </cell>
          <cell r="L28">
            <v>37796527.118309587</v>
          </cell>
          <cell r="M28">
            <v>39651518.442637339</v>
          </cell>
        </row>
        <row r="29">
          <cell r="B29">
            <v>4454393.686795501</v>
          </cell>
          <cell r="C29">
            <v>4369446.436795501</v>
          </cell>
          <cell r="D29">
            <v>4446062.3891764535</v>
          </cell>
          <cell r="E29">
            <v>4468966.8296526438</v>
          </cell>
          <cell r="F29">
            <v>4545578.4487002632</v>
          </cell>
          <cell r="G29">
            <v>4385315.5320335971</v>
          </cell>
          <cell r="H29">
            <v>4672764.3772716923</v>
          </cell>
          <cell r="I29">
            <v>4546885.590494981</v>
          </cell>
          <cell r="J29">
            <v>3905834.5575518752</v>
          </cell>
          <cell r="K29">
            <v>4354734.1149606351</v>
          </cell>
          <cell r="L29">
            <v>4225393.5462787347</v>
          </cell>
          <cell r="M29">
            <v>4380970.8950351132</v>
          </cell>
        </row>
        <row r="30">
          <cell r="B30">
            <v>38220867.250405505</v>
          </cell>
          <cell r="C30">
            <v>37488120.743325159</v>
          </cell>
          <cell r="D30">
            <v>38133896.429794893</v>
          </cell>
          <cell r="E30">
            <v>38281227.148350202</v>
          </cell>
          <cell r="F30">
            <v>39008229.147066921</v>
          </cell>
          <cell r="G30">
            <v>37630448.742726892</v>
          </cell>
          <cell r="H30">
            <v>40142066.147933051</v>
          </cell>
          <cell r="I30">
            <v>38980190.604362428</v>
          </cell>
          <cell r="J30">
            <v>33515111.25759314</v>
          </cell>
          <cell r="K30">
            <v>37984496.736228056</v>
          </cell>
          <cell r="L30">
            <v>36448412.254311666</v>
          </cell>
          <cell r="M30">
            <v>37796527.118309587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B33">
            <v>160117.90102310292</v>
          </cell>
          <cell r="C33">
            <v>160117.90102310292</v>
          </cell>
          <cell r="D33">
            <v>160117.90102310292</v>
          </cell>
          <cell r="E33">
            <v>160117.90102310292</v>
          </cell>
          <cell r="F33">
            <v>160117.90102310292</v>
          </cell>
          <cell r="G33">
            <v>160117.90102310292</v>
          </cell>
          <cell r="H33">
            <v>160117.90102310292</v>
          </cell>
          <cell r="I33">
            <v>160117.90102310292</v>
          </cell>
          <cell r="J33">
            <v>160117.90102310292</v>
          </cell>
          <cell r="K33">
            <v>160117.90102310292</v>
          </cell>
          <cell r="L33">
            <v>160117.90102310292</v>
          </cell>
          <cell r="M33">
            <v>160117.90102310292</v>
          </cell>
        </row>
      </sheetData>
      <sheetData sheetId="6">
        <row r="24">
          <cell r="B24">
            <v>9.7454375197324552</v>
          </cell>
          <cell r="C24">
            <v>9.7454375197324552</v>
          </cell>
          <cell r="D24">
            <v>9.7454375197324552</v>
          </cell>
          <cell r="E24">
            <v>9.7454375197324552</v>
          </cell>
          <cell r="F24">
            <v>9.7454375197324552</v>
          </cell>
          <cell r="G24">
            <v>9.7459109833830677</v>
          </cell>
          <cell r="H24">
            <v>9.7486579819110606</v>
          </cell>
          <cell r="I24">
            <v>9.7508456232470593</v>
          </cell>
          <cell r="J24">
            <v>9.7508456232470593</v>
          </cell>
          <cell r="K24">
            <v>9.7508456232470593</v>
          </cell>
          <cell r="L24">
            <v>9.7508456232470593</v>
          </cell>
          <cell r="M24">
            <v>9.7508456232470593</v>
          </cell>
        </row>
        <row r="25">
          <cell r="B25">
            <v>16.210366414663412</v>
          </cell>
          <cell r="C25">
            <v>16.210366414663412</v>
          </cell>
          <cell r="D25">
            <v>16.210366414663412</v>
          </cell>
          <cell r="E25">
            <v>16.210366414663412</v>
          </cell>
          <cell r="F25">
            <v>16.210366414663412</v>
          </cell>
          <cell r="G25">
            <v>16.210366414663412</v>
          </cell>
          <cell r="H25">
            <v>16.210366414663412</v>
          </cell>
          <cell r="I25">
            <v>16.210366414663412</v>
          </cell>
          <cell r="J25">
            <v>16.210366414663412</v>
          </cell>
          <cell r="K25">
            <v>16.210366414663412</v>
          </cell>
          <cell r="L25">
            <v>16.210366414663412</v>
          </cell>
          <cell r="M25">
            <v>16.210366414663412</v>
          </cell>
        </row>
        <row r="26">
          <cell r="B26">
            <v>10.157407862955075</v>
          </cell>
          <cell r="C26">
            <v>10.158153163322654</v>
          </cell>
          <cell r="D26">
            <v>10.157847095721014</v>
          </cell>
          <cell r="E26">
            <v>10.161686527197871</v>
          </cell>
          <cell r="F26">
            <v>10.164273446556207</v>
          </cell>
          <cell r="G26">
            <v>10.162170905757</v>
          </cell>
          <cell r="H26">
            <v>10.161315441735763</v>
          </cell>
          <cell r="I26">
            <v>10.164103659779309</v>
          </cell>
          <cell r="J26">
            <v>10.164103659779309</v>
          </cell>
          <cell r="K26">
            <v>10.165971431228131</v>
          </cell>
          <cell r="L26">
            <v>10.165632238817228</v>
          </cell>
          <cell r="M26">
            <v>10.161180010568092</v>
          </cell>
        </row>
        <row r="27">
          <cell r="B27">
            <v>10.203701739751232</v>
          </cell>
          <cell r="C27">
            <v>10.203701739751232</v>
          </cell>
          <cell r="D27">
            <v>10.203701739751232</v>
          </cell>
          <cell r="E27">
            <v>10.203708820931373</v>
          </cell>
          <cell r="F27">
            <v>10.203708820931373</v>
          </cell>
          <cell r="G27">
            <v>10.203741789494913</v>
          </cell>
          <cell r="H27">
            <v>10.203741789494913</v>
          </cell>
          <cell r="I27">
            <v>10.20374181080248</v>
          </cell>
          <cell r="J27">
            <v>10.203741810802482</v>
          </cell>
          <cell r="K27">
            <v>10.203741810802482</v>
          </cell>
          <cell r="L27">
            <v>10.203741476011675</v>
          </cell>
          <cell r="M27">
            <v>10.203741476011675</v>
          </cell>
        </row>
        <row r="28">
          <cell r="B28">
            <v>10.199408267738775</v>
          </cell>
          <cell r="C28">
            <v>10.197806448810999</v>
          </cell>
          <cell r="D28">
            <v>10.198500037371764</v>
          </cell>
          <cell r="E28">
            <v>10.198395173637355</v>
          </cell>
          <cell r="F28">
            <v>10.198658834446706</v>
          </cell>
          <cell r="G28">
            <v>10.198287361199274</v>
          </cell>
          <cell r="H28">
            <v>10.198287361199274</v>
          </cell>
          <cell r="I28">
            <v>10.198287361199274</v>
          </cell>
          <cell r="J28">
            <v>10.198287361199274</v>
          </cell>
          <cell r="K28">
            <v>10.198287361199274</v>
          </cell>
          <cell r="L28">
            <v>10.198287361199274</v>
          </cell>
          <cell r="M28">
            <v>10.198287361199274</v>
          </cell>
        </row>
        <row r="29">
          <cell r="B29">
            <v>10.158186027973519</v>
          </cell>
          <cell r="C29">
            <v>10.15871684092293</v>
          </cell>
          <cell r="D29">
            <v>10.158933271647912</v>
          </cell>
          <cell r="E29">
            <v>10.160521273641914</v>
          </cell>
          <cell r="F29">
            <v>10.164667914889163</v>
          </cell>
          <cell r="G29">
            <v>10.165242546739334</v>
          </cell>
          <cell r="H29">
            <v>10.163536135105806</v>
          </cell>
          <cell r="I29">
            <v>10.149966077487868</v>
          </cell>
          <cell r="J29">
            <v>10.147249115840543</v>
          </cell>
          <cell r="K29">
            <v>10.145894699022707</v>
          </cell>
          <cell r="L29">
            <v>10.147532007554659</v>
          </cell>
          <cell r="M29">
            <v>10.148906786180396</v>
          </cell>
        </row>
        <row r="30">
          <cell r="B30">
            <v>10.214133300392488</v>
          </cell>
          <cell r="C30">
            <v>10.214185049316711</v>
          </cell>
          <cell r="D30">
            <v>10.220044108057085</v>
          </cell>
          <cell r="E30">
            <v>10.223479263793543</v>
          </cell>
          <cell r="F30">
            <v>10.227327441477749</v>
          </cell>
          <cell r="G30">
            <v>10.219088021649677</v>
          </cell>
          <cell r="H30">
            <v>10.20302559269205</v>
          </cell>
          <cell r="I30">
            <v>10.166066461798628</v>
          </cell>
          <cell r="J30">
            <v>10.187186771300389</v>
          </cell>
          <cell r="K30">
            <v>10.183836510179663</v>
          </cell>
          <cell r="L30">
            <v>10.191512665954003</v>
          </cell>
          <cell r="M30">
            <v>10.181872699440378</v>
          </cell>
        </row>
        <row r="32">
          <cell r="B32">
            <v>0.8529999852180481</v>
          </cell>
          <cell r="C32">
            <v>0.85199999809265137</v>
          </cell>
          <cell r="D32">
            <v>0.8529999852180481</v>
          </cell>
          <cell r="E32">
            <v>0.85399997234344482</v>
          </cell>
          <cell r="F32">
            <v>0.8529999852180481</v>
          </cell>
          <cell r="G32">
            <v>0.85199999809265137</v>
          </cell>
          <cell r="H32">
            <v>0.8529999852180481</v>
          </cell>
          <cell r="I32">
            <v>0.85100001096725464</v>
          </cell>
          <cell r="J32">
            <v>0.85100001096725464</v>
          </cell>
          <cell r="K32">
            <v>0.85100001096725464</v>
          </cell>
          <cell r="L32">
            <v>0.85100001096725464</v>
          </cell>
          <cell r="M32">
            <v>0.85100001096725464</v>
          </cell>
        </row>
        <row r="33">
          <cell r="B33">
            <v>0.84299999475479126</v>
          </cell>
          <cell r="C33">
            <v>0.84299999475479126</v>
          </cell>
          <cell r="D33">
            <v>0.84299999475479126</v>
          </cell>
          <cell r="E33">
            <v>0.84299999475479126</v>
          </cell>
          <cell r="F33">
            <v>0.84299999475479126</v>
          </cell>
          <cell r="G33">
            <v>0.84299999475479126</v>
          </cell>
          <cell r="H33">
            <v>0.85199999809265137</v>
          </cell>
          <cell r="I33">
            <v>0.84299999475479126</v>
          </cell>
          <cell r="J33">
            <v>0.84299999475479126</v>
          </cell>
          <cell r="K33">
            <v>0.84299999475479126</v>
          </cell>
          <cell r="L33">
            <v>0.84299999475479126</v>
          </cell>
          <cell r="M33">
            <v>0.84299999475479126</v>
          </cell>
        </row>
      </sheetData>
      <sheetData sheetId="7">
        <row r="24">
          <cell r="B24">
            <v>3.8683714501781137</v>
          </cell>
          <cell r="C24">
            <v>3.221331848991515</v>
          </cell>
          <cell r="D24">
            <v>3.9718624348119951</v>
          </cell>
          <cell r="E24">
            <v>3.9317141779923652</v>
          </cell>
          <cell r="F24">
            <v>3.610495378301926</v>
          </cell>
          <cell r="G24">
            <v>4.0059425556629025</v>
          </cell>
          <cell r="H24">
            <v>3.3849383111452145</v>
          </cell>
          <cell r="I24">
            <v>5.6078310610433331</v>
          </cell>
          <cell r="J24">
            <v>3.6685713003770335</v>
          </cell>
          <cell r="K24">
            <v>0</v>
          </cell>
          <cell r="L24">
            <v>4.8686177077519401</v>
          </cell>
          <cell r="M24">
            <v>0</v>
          </cell>
          <cell r="N24">
            <v>3.8436257083267011</v>
          </cell>
          <cell r="O24">
            <v>3.8683714501781137</v>
          </cell>
          <cell r="P24">
            <v>3.8449268248207424</v>
          </cell>
          <cell r="Q24">
            <v>3.8770088245991707</v>
          </cell>
          <cell r="R24">
            <v>3.8774554365744498</v>
          </cell>
          <cell r="S24">
            <v>3.8592614059692329</v>
          </cell>
          <cell r="T24">
            <v>3.8633720821276585</v>
          </cell>
          <cell r="U24">
            <v>3.8486435157891785</v>
          </cell>
          <cell r="V24">
            <v>3.8530249731453616</v>
          </cell>
          <cell r="W24">
            <v>3.8412296363655667</v>
          </cell>
          <cell r="X24">
            <v>3.8421729259346296</v>
          </cell>
          <cell r="Y24">
            <v>3.843543560284183</v>
          </cell>
          <cell r="Z24">
            <v>3.8436257083267011</v>
          </cell>
        </row>
        <row r="25">
          <cell r="B25">
            <v>3.8256680576228841</v>
          </cell>
          <cell r="C25">
            <v>3.4060356428673857</v>
          </cell>
          <cell r="D25">
            <v>3.8936334987308259</v>
          </cell>
          <cell r="E25">
            <v>3.9070771155800865</v>
          </cell>
          <cell r="F25">
            <v>3.657650589283131</v>
          </cell>
          <cell r="G25">
            <v>3.407203930342813</v>
          </cell>
          <cell r="H25">
            <v>3.4415667688302869</v>
          </cell>
          <cell r="I25">
            <v>3.5913843667363166</v>
          </cell>
          <cell r="J25">
            <v>4.2195207046898595</v>
          </cell>
          <cell r="K25">
            <v>3.613016114962381</v>
          </cell>
          <cell r="L25">
            <v>3.1549539923055687</v>
          </cell>
          <cell r="M25">
            <v>3.6230683229427871</v>
          </cell>
          <cell r="N25">
            <v>3.7342655928276116</v>
          </cell>
          <cell r="O25">
            <v>3.8256680576228841</v>
          </cell>
          <cell r="P25">
            <v>3.7889985868451976</v>
          </cell>
          <cell r="Q25">
            <v>3.8265903107154378</v>
          </cell>
          <cell r="R25">
            <v>3.8284853490931119</v>
          </cell>
          <cell r="S25">
            <v>3.8186608407261535</v>
          </cell>
          <cell r="T25">
            <v>3.8039920221943331</v>
          </cell>
          <cell r="U25">
            <v>3.7815132301460359</v>
          </cell>
          <cell r="V25">
            <v>3.7744829964966971</v>
          </cell>
          <cell r="W25">
            <v>3.7763115660161763</v>
          </cell>
          <cell r="X25">
            <v>3.7678584304920326</v>
          </cell>
          <cell r="Y25">
            <v>3.7354400023683421</v>
          </cell>
          <cell r="Z25">
            <v>3.7342655928276116</v>
          </cell>
        </row>
        <row r="26">
          <cell r="B26">
            <v>3.8658831056047656</v>
          </cell>
          <cell r="C26">
            <v>0</v>
          </cell>
          <cell r="D26">
            <v>4.2764312541276919</v>
          </cell>
          <cell r="E26">
            <v>0</v>
          </cell>
          <cell r="F26">
            <v>3.5793258685394362</v>
          </cell>
          <cell r="G26">
            <v>4.507778603889399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3.7562579251648747</v>
          </cell>
          <cell r="M26">
            <v>3.5392850842633981</v>
          </cell>
          <cell r="N26">
            <v>3.8449340982612066</v>
          </cell>
          <cell r="O26">
            <v>3.8658831056047656</v>
          </cell>
          <cell r="P26">
            <v>3.8658831056047656</v>
          </cell>
          <cell r="Q26">
            <v>3.8726783936281701</v>
          </cell>
          <cell r="R26">
            <v>3.8726783936281701</v>
          </cell>
          <cell r="S26">
            <v>3.8671235517700344</v>
          </cell>
          <cell r="T26">
            <v>3.8747825277713979</v>
          </cell>
          <cell r="U26">
            <v>3.8747825277713979</v>
          </cell>
          <cell r="V26">
            <v>3.8747825277713979</v>
          </cell>
          <cell r="W26">
            <v>3.8747825277713979</v>
          </cell>
          <cell r="X26">
            <v>3.8747825277713979</v>
          </cell>
          <cell r="Y26">
            <v>3.8714696179873038</v>
          </cell>
          <cell r="Z26">
            <v>3.8449340982612066</v>
          </cell>
        </row>
        <row r="27">
          <cell r="B27">
            <v>4.0037528210688649</v>
          </cell>
          <cell r="C27">
            <v>0</v>
          </cell>
          <cell r="D27">
            <v>3.9494710145255434</v>
          </cell>
          <cell r="E27">
            <v>0</v>
          </cell>
          <cell r="F27">
            <v>0</v>
          </cell>
          <cell r="G27">
            <v>3.7361610821963933</v>
          </cell>
          <cell r="H27">
            <v>3.4141505866304986</v>
          </cell>
          <cell r="I27">
            <v>3.7792035411777363</v>
          </cell>
          <cell r="J27">
            <v>4.2110062721006463</v>
          </cell>
          <cell r="K27">
            <v>3.6009249047261203</v>
          </cell>
          <cell r="L27">
            <v>3.8419379927891932</v>
          </cell>
          <cell r="M27">
            <v>0</v>
          </cell>
          <cell r="N27">
            <v>3.893576656923686</v>
          </cell>
          <cell r="O27">
            <v>4.0037528210688649</v>
          </cell>
          <cell r="P27">
            <v>4.0037528210688649</v>
          </cell>
          <cell r="Q27">
            <v>3.9911835103998876</v>
          </cell>
          <cell r="R27">
            <v>3.9911835103998876</v>
          </cell>
          <cell r="S27">
            <v>3.9911835103998876</v>
          </cell>
          <cell r="T27">
            <v>3.9762708273186074</v>
          </cell>
          <cell r="U27">
            <v>3.9170650066453172</v>
          </cell>
          <cell r="V27">
            <v>3.9070696706476613</v>
          </cell>
          <cell r="W27">
            <v>3.9099128006009991</v>
          </cell>
          <cell r="X27">
            <v>3.9033380095499806</v>
          </cell>
          <cell r="Y27">
            <v>3.8933102398796411</v>
          </cell>
          <cell r="Z27">
            <v>3.893576656923686</v>
          </cell>
        </row>
        <row r="28">
          <cell r="B28">
            <v>0</v>
          </cell>
          <cell r="C28">
            <v>0</v>
          </cell>
          <cell r="D28">
            <v>3.1429805132867505</v>
          </cell>
          <cell r="E28">
            <v>3.164800520642189</v>
          </cell>
          <cell r="F28">
            <v>0</v>
          </cell>
          <cell r="G28">
            <v>3.0452733293500853</v>
          </cell>
          <cell r="H28">
            <v>3.0279890804887195</v>
          </cell>
          <cell r="I28">
            <v>3.1065635668090503</v>
          </cell>
          <cell r="J28">
            <v>2.950294934412014</v>
          </cell>
          <cell r="K28">
            <v>2.9943492155072375</v>
          </cell>
          <cell r="L28">
            <v>3.5716297132945569</v>
          </cell>
          <cell r="M28">
            <v>3.7139276376239212</v>
          </cell>
          <cell r="N28">
            <v>3.1011979480374756</v>
          </cell>
          <cell r="O28">
            <v>0</v>
          </cell>
          <cell r="P28">
            <v>0</v>
          </cell>
          <cell r="Q28">
            <v>3.1453737224542579</v>
          </cell>
          <cell r="R28">
            <v>3.1488154137052722</v>
          </cell>
          <cell r="S28">
            <v>3.1490156589569511</v>
          </cell>
          <cell r="T28">
            <v>3.1473620928728803</v>
          </cell>
          <cell r="U28">
            <v>3.1432197207526635</v>
          </cell>
          <cell r="V28">
            <v>3.142674610843895</v>
          </cell>
          <cell r="W28">
            <v>3.1156093655127548</v>
          </cell>
          <cell r="X28">
            <v>3.0711147038571291</v>
          </cell>
          <cell r="Y28">
            <v>3.0923584353332858</v>
          </cell>
          <cell r="Z28">
            <v>3.1011979480374756</v>
          </cell>
        </row>
        <row r="29">
          <cell r="B29">
            <v>3.0342661395116655</v>
          </cell>
          <cell r="C29">
            <v>3.0479724346414825</v>
          </cell>
          <cell r="D29">
            <v>3.0499163420463709</v>
          </cell>
          <cell r="E29">
            <v>3.1654718074312505</v>
          </cell>
          <cell r="F29">
            <v>3.0549988457484836</v>
          </cell>
          <cell r="G29">
            <v>3.015359590627162</v>
          </cell>
          <cell r="H29">
            <v>3.0636416181753567</v>
          </cell>
          <cell r="I29">
            <v>3.0935758795964809</v>
          </cell>
          <cell r="J29">
            <v>3.0658321533845316</v>
          </cell>
          <cell r="K29">
            <v>2.9983102306006781</v>
          </cell>
          <cell r="L29">
            <v>3.8345668487825377</v>
          </cell>
          <cell r="M29">
            <v>3.5351055770660786</v>
          </cell>
          <cell r="N29">
            <v>3.0528469135709999</v>
          </cell>
          <cell r="O29">
            <v>3.0342661395116655</v>
          </cell>
          <cell r="P29">
            <v>3.0431927449260061</v>
          </cell>
          <cell r="Q29">
            <v>3.0470588016373883</v>
          </cell>
          <cell r="R29">
            <v>3.0517964280964933</v>
          </cell>
          <cell r="S29">
            <v>3.0524606884292753</v>
          </cell>
          <cell r="T29">
            <v>3.0477512219271778</v>
          </cell>
          <cell r="U29">
            <v>3.0481291382328979</v>
          </cell>
          <cell r="V29">
            <v>3.0493983066593375</v>
          </cell>
          <cell r="W29">
            <v>3.0505432603248401</v>
          </cell>
          <cell r="X29">
            <v>3.0450303687063789</v>
          </cell>
          <cell r="Y29">
            <v>3.0506494839285287</v>
          </cell>
          <cell r="Z29">
            <v>3.0528469135709999</v>
          </cell>
        </row>
        <row r="30">
          <cell r="B30">
            <v>3.0847197299149087</v>
          </cell>
          <cell r="C30">
            <v>3.0599653003138565</v>
          </cell>
          <cell r="D30">
            <v>3.0463551108572005</v>
          </cell>
          <cell r="E30">
            <v>3.1748008577071589</v>
          </cell>
          <cell r="F30">
            <v>3.0773994200269383</v>
          </cell>
          <cell r="G30">
            <v>2.9943349820148475</v>
          </cell>
          <cell r="H30">
            <v>3.1749086609638217</v>
          </cell>
          <cell r="I30">
            <v>3.1886455408166903</v>
          </cell>
          <cell r="J30">
            <v>3.0421112111357589</v>
          </cell>
          <cell r="K30">
            <v>3.0059025049374575</v>
          </cell>
          <cell r="L30">
            <v>3.4372369856939771</v>
          </cell>
          <cell r="M30">
            <v>3.3717394368118128</v>
          </cell>
          <cell r="N30">
            <v>3.061977507615413</v>
          </cell>
          <cell r="O30">
            <v>3.0847197299149087</v>
          </cell>
          <cell r="P30">
            <v>3.0707460197573417</v>
          </cell>
          <cell r="Q30">
            <v>3.0581529611283784</v>
          </cell>
          <cell r="R30">
            <v>3.0684447725517408</v>
          </cell>
          <cell r="S30">
            <v>3.0704257247947901</v>
          </cell>
          <cell r="T30">
            <v>3.0486149941399314</v>
          </cell>
          <cell r="U30">
            <v>3.0540618815514042</v>
          </cell>
          <cell r="V30">
            <v>3.0616192238299349</v>
          </cell>
          <cell r="W30">
            <v>3.0586667325933927</v>
          </cell>
          <cell r="X30">
            <v>3.0556241214951383</v>
          </cell>
          <cell r="Y30">
            <v>3.0612167624240971</v>
          </cell>
          <cell r="Z30">
            <v>3.061977507615413</v>
          </cell>
        </row>
        <row r="32">
          <cell r="B32">
            <v>2.8936833526057715</v>
          </cell>
          <cell r="C32">
            <v>2.9904506929871153</v>
          </cell>
          <cell r="D32">
            <v>3.1762662201124408</v>
          </cell>
          <cell r="E32">
            <v>3.0098728771393284</v>
          </cell>
          <cell r="F32">
            <v>2.8870907876521872</v>
          </cell>
          <cell r="G32">
            <v>2.6903276737630013</v>
          </cell>
          <cell r="H32">
            <v>2.7107475960793876</v>
          </cell>
          <cell r="I32">
            <v>2.8156603244415188</v>
          </cell>
          <cell r="J32">
            <v>2.9839523571648421</v>
          </cell>
          <cell r="K32">
            <v>2.8815331177770527</v>
          </cell>
          <cell r="L32">
            <v>2.8810645674504789</v>
          </cell>
          <cell r="M32">
            <v>2.8516723550953134</v>
          </cell>
          <cell r="N32">
            <v>2.8794556104173479</v>
          </cell>
          <cell r="O32">
            <v>2.8936833526057715</v>
          </cell>
          <cell r="P32">
            <v>2.9360481576392741</v>
          </cell>
          <cell r="Q32">
            <v>3.0047897810086255</v>
          </cell>
          <cell r="R32">
            <v>3.0061686755758585</v>
          </cell>
          <cell r="S32">
            <v>2.988416719539996</v>
          </cell>
          <cell r="T32">
            <v>2.9253522683646414</v>
          </cell>
          <cell r="U32">
            <v>2.8865831648907427</v>
          </cell>
          <cell r="V32">
            <v>2.8766747997148743</v>
          </cell>
          <cell r="W32">
            <v>2.8828315833458813</v>
          </cell>
          <cell r="X32">
            <v>2.8827129234893376</v>
          </cell>
          <cell r="Y32">
            <v>2.8825407284538356</v>
          </cell>
          <cell r="Z32">
            <v>2.8794556104173479</v>
          </cell>
        </row>
        <row r="33">
          <cell r="B33">
            <v>2.8941102877009128</v>
          </cell>
          <cell r="C33">
            <v>2.9797218210802918</v>
          </cell>
          <cell r="D33">
            <v>3.1510751563105046</v>
          </cell>
          <cell r="E33">
            <v>3.010487943194192</v>
          </cell>
          <cell r="F33">
            <v>2.9431349474422501</v>
          </cell>
          <cell r="G33">
            <v>36.95915196599362</v>
          </cell>
          <cell r="H33">
            <v>2.6906823151425887</v>
          </cell>
          <cell r="I33">
            <v>2.7955676663621594</v>
          </cell>
          <cell r="J33">
            <v>2.9710400339851755</v>
          </cell>
          <cell r="K33">
            <v>2.8775650348132991</v>
          </cell>
          <cell r="L33">
            <v>2.8892424584839098</v>
          </cell>
          <cell r="M33">
            <v>2.8664097502726005</v>
          </cell>
          <cell r="N33">
            <v>2.9058165284418944</v>
          </cell>
          <cell r="O33">
            <v>2.8941102877009128</v>
          </cell>
          <cell r="P33">
            <v>2.9315465852825962</v>
          </cell>
          <cell r="Q33">
            <v>2.9938080619286729</v>
          </cell>
          <cell r="R33">
            <v>2.9983381753218801</v>
          </cell>
          <cell r="S33">
            <v>2.9926808560950304</v>
          </cell>
          <cell r="T33">
            <v>2.9929342078604937</v>
          </cell>
          <cell r="U33">
            <v>2.9365449140855788</v>
          </cell>
          <cell r="V33">
            <v>2.912385129875616</v>
          </cell>
          <cell r="W33">
            <v>2.9162504768205801</v>
          </cell>
          <cell r="X33">
            <v>2.9119863647001241</v>
          </cell>
          <cell r="Y33">
            <v>2.9094156469773469</v>
          </cell>
          <cell r="Z33">
            <v>2.9058165284418944</v>
          </cell>
        </row>
      </sheetData>
      <sheetData sheetId="8">
        <row r="24">
          <cell r="B24">
            <v>3.9247995912240974</v>
          </cell>
          <cell r="C24">
            <v>3.2583640285764752</v>
          </cell>
          <cell r="D24">
            <v>4.0325344785499269</v>
          </cell>
          <cell r="E24">
            <v>3.9896489488445006</v>
          </cell>
          <cell r="F24">
            <v>3.6600880190292666</v>
          </cell>
          <cell r="G24">
            <v>4.0663203887065427</v>
          </cell>
          <cell r="H24">
            <v>3.4286468522421507</v>
          </cell>
          <cell r="I24">
            <v>5.7149911803173277</v>
          </cell>
          <cell r="J24">
            <v>3.719097079526688</v>
          </cell>
          <cell r="K24">
            <v>0</v>
          </cell>
          <cell r="L24">
            <v>4.9430926636893568</v>
          </cell>
          <cell r="M24">
            <v>0</v>
          </cell>
          <cell r="N24">
            <v>3.8994856907232505</v>
          </cell>
          <cell r="O24">
            <v>3.9247995912240974</v>
          </cell>
          <cell r="P24">
            <v>3.9005810660505711</v>
          </cell>
          <cell r="Q24">
            <v>3.9339116176671771</v>
          </cell>
          <cell r="R24">
            <v>3.9343666287484056</v>
          </cell>
          <cell r="S24">
            <v>3.9156576383534136</v>
          </cell>
          <cell r="T24">
            <v>3.9198780420164874</v>
          </cell>
          <cell r="U24">
            <v>3.904730715506683</v>
          </cell>
          <cell r="V24">
            <v>3.909219358743051</v>
          </cell>
          <cell r="W24">
            <v>3.8970524156786168</v>
          </cell>
          <cell r="X24">
            <v>3.8980078738797053</v>
          </cell>
          <cell r="Y24">
            <v>3.8994023488110483</v>
          </cell>
          <cell r="Z24">
            <v>3.8994856907232505</v>
          </cell>
        </row>
        <row r="25">
          <cell r="B25">
            <v>3.8781037815752724</v>
          </cell>
          <cell r="C25">
            <v>3.4477231685211658</v>
          </cell>
          <cell r="D25">
            <v>3.9501440445787148</v>
          </cell>
          <cell r="E25">
            <v>3.963533293953815</v>
          </cell>
          <cell r="F25">
            <v>3.7069843777477129</v>
          </cell>
          <cell r="G25">
            <v>3.4487231304570587</v>
          </cell>
          <cell r="H25">
            <v>3.4843189495131859</v>
          </cell>
          <cell r="I25">
            <v>3.6371881549820926</v>
          </cell>
          <cell r="J25">
            <v>4.2850496705889691</v>
          </cell>
          <cell r="K25">
            <v>3.6599154582293485</v>
          </cell>
          <cell r="L25">
            <v>3.1902454178200701</v>
          </cell>
          <cell r="M25">
            <v>3.6646949289578528</v>
          </cell>
          <cell r="N25">
            <v>3.7847901634871817</v>
          </cell>
          <cell r="O25">
            <v>3.8781037815752724</v>
          </cell>
          <cell r="P25">
            <v>3.840445347183489</v>
          </cell>
          <cell r="Q25">
            <v>3.8798330183725933</v>
          </cell>
          <cell r="R25">
            <v>3.8818027005311579</v>
          </cell>
          <cell r="S25">
            <v>3.8717450010940899</v>
          </cell>
          <cell r="T25">
            <v>3.8566392330238193</v>
          </cell>
          <cell r="U25">
            <v>3.8335163909925627</v>
          </cell>
          <cell r="V25">
            <v>3.8262500384463776</v>
          </cell>
          <cell r="W25">
            <v>3.8281317976611628</v>
          </cell>
          <cell r="X25">
            <v>3.819417881673056</v>
          </cell>
          <cell r="Y25">
            <v>3.7860611348772824</v>
          </cell>
          <cell r="Z25">
            <v>3.7847901634871817</v>
          </cell>
        </row>
        <row r="26">
          <cell r="B26">
            <v>3.9185617584469434</v>
          </cell>
          <cell r="C26">
            <v>0</v>
          </cell>
          <cell r="D26">
            <v>4.3380232028130505</v>
          </cell>
          <cell r="E26">
            <v>0</v>
          </cell>
          <cell r="F26">
            <v>3.6266537684130475</v>
          </cell>
          <cell r="G26">
            <v>4.5839964310140546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3.8071934729500172</v>
          </cell>
          <cell r="M26">
            <v>3.5835595848398825</v>
          </cell>
          <cell r="N26">
            <v>3.8971285090112935</v>
          </cell>
          <cell r="O26">
            <v>3.9185617584469434</v>
          </cell>
          <cell r="P26">
            <v>3.9185617584469434</v>
          </cell>
          <cell r="Q26">
            <v>3.9254993530977913</v>
          </cell>
          <cell r="R26">
            <v>3.9254993530977913</v>
          </cell>
          <cell r="S26">
            <v>3.9198382123822406</v>
          </cell>
          <cell r="T26">
            <v>3.9277528882827091</v>
          </cell>
          <cell r="U26">
            <v>3.9277528882827091</v>
          </cell>
          <cell r="V26">
            <v>3.9277528882827091</v>
          </cell>
          <cell r="W26">
            <v>3.9277528882827091</v>
          </cell>
          <cell r="X26">
            <v>3.9277528882827091</v>
          </cell>
          <cell r="Y26">
            <v>3.9243827463192624</v>
          </cell>
          <cell r="Z26">
            <v>3.8971285090112935</v>
          </cell>
        </row>
        <row r="27">
          <cell r="B27">
            <v>4.0614902615672328</v>
          </cell>
          <cell r="C27">
            <v>0</v>
          </cell>
          <cell r="D27">
            <v>4.0065696645972277</v>
          </cell>
          <cell r="E27">
            <v>0</v>
          </cell>
          <cell r="F27">
            <v>0</v>
          </cell>
          <cell r="G27">
            <v>3.7856766147148684</v>
          </cell>
          <cell r="H27">
            <v>3.4556770074257237</v>
          </cell>
          <cell r="I27">
            <v>3.8300368834147718</v>
          </cell>
          <cell r="J27">
            <v>4.2742938770504528</v>
          </cell>
          <cell r="K27">
            <v>3.6454554719892802</v>
          </cell>
          <cell r="L27">
            <v>3.8909984620730165</v>
          </cell>
          <cell r="M27">
            <v>0</v>
          </cell>
          <cell r="N27">
            <v>3.9474714285343402</v>
          </cell>
          <cell r="O27">
            <v>4.0614902615672328</v>
          </cell>
          <cell r="P27">
            <v>4.0614902615672328</v>
          </cell>
          <cell r="Q27">
            <v>4.0487733859885093</v>
          </cell>
          <cell r="R27">
            <v>4.0487733859885093</v>
          </cell>
          <cell r="S27">
            <v>4.0487733859885093</v>
          </cell>
          <cell r="T27">
            <v>4.0333717340746489</v>
          </cell>
          <cell r="U27">
            <v>3.9724073608684667</v>
          </cell>
          <cell r="V27">
            <v>3.9620787071339234</v>
          </cell>
          <cell r="W27">
            <v>3.9649965705742214</v>
          </cell>
          <cell r="X27">
            <v>3.9581859057698963</v>
          </cell>
          <cell r="Y27">
            <v>3.947201323753541</v>
          </cell>
          <cell r="Z27">
            <v>3.9474714285343402</v>
          </cell>
        </row>
        <row r="28">
          <cell r="B28">
            <v>0</v>
          </cell>
          <cell r="C28">
            <v>0</v>
          </cell>
          <cell r="D28">
            <v>3.3070565835125501</v>
          </cell>
          <cell r="E28">
            <v>3.3108588706723983</v>
          </cell>
          <cell r="F28">
            <v>0</v>
          </cell>
          <cell r="G28">
            <v>3.249372569971356</v>
          </cell>
          <cell r="H28">
            <v>3.2316311674193008</v>
          </cell>
          <cell r="I28">
            <v>3.3593208674198149</v>
          </cell>
          <cell r="J28">
            <v>3.0747030497110077</v>
          </cell>
          <cell r="K28">
            <v>3.1338016816877672</v>
          </cell>
          <cell r="L28">
            <v>3.8060936856952443</v>
          </cell>
          <cell r="M28">
            <v>3.928383191365497</v>
          </cell>
          <cell r="N28">
            <v>3.2565720551165294</v>
          </cell>
          <cell r="O28">
            <v>0</v>
          </cell>
          <cell r="P28">
            <v>0</v>
          </cell>
          <cell r="Q28">
            <v>3.3095747277071035</v>
          </cell>
          <cell r="R28">
            <v>3.3098033111197163</v>
          </cell>
          <cell r="S28">
            <v>3.3100137942093752</v>
          </cell>
          <cell r="T28">
            <v>3.3090613963635334</v>
          </cell>
          <cell r="U28">
            <v>3.3064130890027572</v>
          </cell>
          <cell r="V28">
            <v>3.3071787626804161</v>
          </cell>
          <cell r="W28">
            <v>3.2741984612369546</v>
          </cell>
          <cell r="X28">
            <v>3.2225471752126031</v>
          </cell>
          <cell r="Y28">
            <v>3.2469512341965823</v>
          </cell>
          <cell r="Z28">
            <v>3.2565720551165294</v>
          </cell>
        </row>
        <row r="29">
          <cell r="B29">
            <v>3.0615027328680124</v>
          </cell>
          <cell r="C29">
            <v>3.0757368068734738</v>
          </cell>
          <cell r="D29">
            <v>3.0786155457301096</v>
          </cell>
          <cell r="E29">
            <v>3.1962136632243836</v>
          </cell>
          <cell r="F29">
            <v>3.0850208009637865</v>
          </cell>
          <cell r="G29">
            <v>3.0442759309879484</v>
          </cell>
          <cell r="H29">
            <v>3.0945563464127526</v>
          </cell>
          <cell r="I29">
            <v>3.128321525204671</v>
          </cell>
          <cell r="J29">
            <v>3.0961918128572443</v>
          </cell>
          <cell r="K29">
            <v>3.0259423958199831</v>
          </cell>
          <cell r="L29">
            <v>3.8997596005028772</v>
          </cell>
          <cell r="M29">
            <v>3.5762054847110827</v>
          </cell>
          <cell r="N29">
            <v>3.0819859642914924</v>
          </cell>
          <cell r="O29">
            <v>3.0615027328680124</v>
          </cell>
          <cell r="P29">
            <v>3.0707726434870546</v>
          </cell>
          <cell r="Q29">
            <v>3.0752816396820708</v>
          </cell>
          <cell r="R29">
            <v>3.080117983509715</v>
          </cell>
          <cell r="S29">
            <v>3.0811345121148186</v>
          </cell>
          <cell r="T29">
            <v>3.0764566227823011</v>
          </cell>
          <cell r="U29">
            <v>3.0768868031330805</v>
          </cell>
          <cell r="V29">
            <v>3.0783207135109891</v>
          </cell>
          <cell r="W29">
            <v>3.0795653218252776</v>
          </cell>
          <cell r="X29">
            <v>3.0739042409219803</v>
          </cell>
          <cell r="Y29">
            <v>3.0797386887899427</v>
          </cell>
          <cell r="Z29">
            <v>3.0819859642914924</v>
          </cell>
        </row>
        <row r="30">
          <cell r="B30">
            <v>3.1399390537763967</v>
          </cell>
          <cell r="C30">
            <v>3.1988422175917184</v>
          </cell>
          <cell r="D30">
            <v>3.1784318538771763</v>
          </cell>
          <cell r="E30">
            <v>3.2534624196941269</v>
          </cell>
          <cell r="F30">
            <v>3.161160191224492</v>
          </cell>
          <cell r="G30">
            <v>3.0717047659569623</v>
          </cell>
          <cell r="H30">
            <v>3.2721006721633588</v>
          </cell>
          <cell r="I30">
            <v>3.2782608157039976</v>
          </cell>
          <cell r="J30">
            <v>3.1346159471604387</v>
          </cell>
          <cell r="K30">
            <v>3.0948545729795582</v>
          </cell>
          <cell r="L30">
            <v>3.5249924948238816</v>
          </cell>
          <cell r="M30">
            <v>3.4765165672392726</v>
          </cell>
          <cell r="N30">
            <v>3.1586524113713663</v>
          </cell>
          <cell r="O30">
            <v>3.1399390537763967</v>
          </cell>
          <cell r="P30">
            <v>3.1728030466995665</v>
          </cell>
          <cell r="Q30">
            <v>3.1756955035286349</v>
          </cell>
          <cell r="R30">
            <v>3.1826401430118625</v>
          </cell>
          <cell r="S30">
            <v>3.1778523947954835</v>
          </cell>
          <cell r="T30">
            <v>3.1472330479474349</v>
          </cell>
          <cell r="U30">
            <v>3.1526271110940396</v>
          </cell>
          <cell r="V30">
            <v>3.1597088769225077</v>
          </cell>
          <cell r="W30">
            <v>3.1559060232978826</v>
          </cell>
          <cell r="X30">
            <v>3.1523784511146928</v>
          </cell>
          <cell r="Y30">
            <v>3.1578713902284044</v>
          </cell>
          <cell r="Z30">
            <v>3.1586524113713663</v>
          </cell>
        </row>
        <row r="32">
          <cell r="B32">
            <v>3.0087973085406956</v>
          </cell>
          <cell r="C32">
            <v>3.1022640454215913</v>
          </cell>
          <cell r="D32">
            <v>3.3314824932422589</v>
          </cell>
          <cell r="E32">
            <v>3.1428596496949694</v>
          </cell>
          <cell r="F32">
            <v>3.0219430952578819</v>
          </cell>
          <cell r="G32">
            <v>2.7830912771510472</v>
          </cell>
          <cell r="H32">
            <v>2.8143696187761695</v>
          </cell>
          <cell r="I32">
            <v>2.9483228679844968</v>
          </cell>
          <cell r="J32">
            <v>3.124453471006948</v>
          </cell>
          <cell r="K32">
            <v>3.0435445500023661</v>
          </cell>
          <cell r="L32">
            <v>2.9988048529641267</v>
          </cell>
          <cell r="M32">
            <v>2.9367199809940234</v>
          </cell>
          <cell r="N32">
            <v>2.9991903062433272</v>
          </cell>
          <cell r="O32">
            <v>3.0087973085406956</v>
          </cell>
          <cell r="P32">
            <v>3.0497700760034401</v>
          </cell>
          <cell r="Q32">
            <v>3.1298282891823397</v>
          </cell>
          <cell r="R32">
            <v>3.1333569685086569</v>
          </cell>
          <cell r="S32">
            <v>3.1168069960813889</v>
          </cell>
          <cell r="T32">
            <v>3.0457496427620101</v>
          </cell>
          <cell r="U32">
            <v>3.003853402274606</v>
          </cell>
          <cell r="V32">
            <v>2.9961368405973974</v>
          </cell>
          <cell r="W32">
            <v>3.0034642250097181</v>
          </cell>
          <cell r="X32">
            <v>3.0070815904432968</v>
          </cell>
          <cell r="Y32">
            <v>3.0062152707361363</v>
          </cell>
          <cell r="Z32">
            <v>2.9991903062433272</v>
          </cell>
        </row>
        <row r="33">
          <cell r="B33">
            <v>3.008154815912687</v>
          </cell>
          <cell r="C33">
            <v>3.1031107515169221</v>
          </cell>
          <cell r="D33">
            <v>3.2982481510383135</v>
          </cell>
          <cell r="E33">
            <v>3.1384276546108221</v>
          </cell>
          <cell r="F33">
            <v>3.0370925179012822</v>
          </cell>
          <cell r="G33">
            <v>0</v>
          </cell>
          <cell r="H33">
            <v>2.7941538694765091</v>
          </cell>
          <cell r="I33">
            <v>2.9032191289898837</v>
          </cell>
          <cell r="J33">
            <v>3.1092029888383186</v>
          </cell>
          <cell r="K33">
            <v>2.9631941206798733</v>
          </cell>
          <cell r="L33">
            <v>2.9915232778572385</v>
          </cell>
          <cell r="M33">
            <v>2.9756232409421655</v>
          </cell>
          <cell r="N33">
            <v>3.0189484631585914</v>
          </cell>
          <cell r="O33">
            <v>3.008154815912687</v>
          </cell>
          <cell r="P33">
            <v>3.0496322468595225</v>
          </cell>
          <cell r="Q33">
            <v>3.1198327238470727</v>
          </cell>
          <cell r="R33">
            <v>3.1248815265114454</v>
          </cell>
          <cell r="S33">
            <v>3.1158044020136004</v>
          </cell>
          <cell r="T33">
            <v>3.1160914196106768</v>
          </cell>
          <cell r="U33">
            <v>3.0559028173015399</v>
          </cell>
          <cell r="V33">
            <v>3.0296922411497906</v>
          </cell>
          <cell r="W33">
            <v>3.0349028609945585</v>
          </cell>
          <cell r="X33">
            <v>3.0269241929311956</v>
          </cell>
          <cell r="Y33">
            <v>3.0229089232624546</v>
          </cell>
          <cell r="Z33">
            <v>3.0189484631585914</v>
          </cell>
        </row>
      </sheetData>
      <sheetData sheetId="9">
        <row r="24">
          <cell r="B24">
            <v>17201305.514048859</v>
          </cell>
          <cell r="C24">
            <v>538529.37318700552</v>
          </cell>
          <cell r="D24">
            <v>6198166.7949103797</v>
          </cell>
          <cell r="E24">
            <v>199817.57795392798</v>
          </cell>
          <cell r="F24">
            <v>1643826.0512824622</v>
          </cell>
          <cell r="G24">
            <v>771604.62535900995</v>
          </cell>
          <cell r="H24">
            <v>738959.11282948952</v>
          </cell>
          <cell r="I24">
            <v>99292.256766833249</v>
          </cell>
          <cell r="J24">
            <v>1781696.6805976119</v>
          </cell>
          <cell r="K24">
            <v>7152.5266523105038</v>
          </cell>
          <cell r="L24">
            <v>49440.812822220949</v>
          </cell>
          <cell r="M24">
            <v>624.72822358519954</v>
          </cell>
          <cell r="N24">
            <v>29230416.054633692</v>
          </cell>
          <cell r="O24">
            <v>17201305.514048859</v>
          </cell>
          <cell r="P24">
            <v>17739834.887235865</v>
          </cell>
          <cell r="Q24">
            <v>23938001.682146244</v>
          </cell>
          <cell r="R24">
            <v>24137819.260100171</v>
          </cell>
          <cell r="S24">
            <v>25781645.311382633</v>
          </cell>
          <cell r="T24">
            <v>26553249.936741643</v>
          </cell>
          <cell r="U24">
            <v>27292209.04957113</v>
          </cell>
          <cell r="V24">
            <v>27391501.306337964</v>
          </cell>
          <cell r="W24">
            <v>29173197.986935575</v>
          </cell>
          <cell r="X24">
            <v>29180350.513587885</v>
          </cell>
          <cell r="Y24">
            <v>29229791.326410107</v>
          </cell>
          <cell r="Z24">
            <v>29230416.054633692</v>
          </cell>
        </row>
        <row r="25">
          <cell r="B25">
            <v>22568690.884641584</v>
          </cell>
          <cell r="C25">
            <v>1923960.5415152144</v>
          </cell>
          <cell r="D25">
            <v>14112501.871584369</v>
          </cell>
          <cell r="E25">
            <v>950443.393290243</v>
          </cell>
          <cell r="F25">
            <v>2305899.9763029427</v>
          </cell>
          <cell r="G25">
            <v>1380823.9080343104</v>
          </cell>
          <cell r="H25">
            <v>2586950.0256608124</v>
          </cell>
          <cell r="I25">
            <v>1671182.478757777</v>
          </cell>
          <cell r="J25">
            <v>219081.73450820221</v>
          </cell>
          <cell r="K25">
            <v>2492450.0059551434</v>
          </cell>
          <cell r="L25">
            <v>2348042.9592334963</v>
          </cell>
          <cell r="M25">
            <v>538413.31426755874</v>
          </cell>
          <cell r="N25">
            <v>53098441.093751654</v>
          </cell>
          <cell r="O25">
            <v>22568690.884641584</v>
          </cell>
          <cell r="P25">
            <v>24492651.426156797</v>
          </cell>
          <cell r="Q25">
            <v>38605153.297741167</v>
          </cell>
          <cell r="R25">
            <v>39555596.691031411</v>
          </cell>
          <cell r="S25">
            <v>41861496.667334355</v>
          </cell>
          <cell r="T25">
            <v>43242320.575368665</v>
          </cell>
          <cell r="U25">
            <v>45829270.601029478</v>
          </cell>
          <cell r="V25">
            <v>47500453.079787254</v>
          </cell>
          <cell r="W25">
            <v>47719534.814295456</v>
          </cell>
          <cell r="X25">
            <v>50211984.820250601</v>
          </cell>
          <cell r="Y25">
            <v>52560027.779484093</v>
          </cell>
          <cell r="Z25">
            <v>53098441.093751654</v>
          </cell>
        </row>
        <row r="26">
          <cell r="B26">
            <v>20950488.558930863</v>
          </cell>
          <cell r="C26">
            <v>0</v>
          </cell>
          <cell r="D26">
            <v>390049.01825773262</v>
          </cell>
          <cell r="E26">
            <v>0</v>
          </cell>
          <cell r="F26">
            <v>380697.09937785444</v>
          </cell>
          <cell r="G26">
            <v>306357.64947753132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614027.97051085171</v>
          </cell>
          <cell r="M26">
            <v>1797015.3729733923</v>
          </cell>
          <cell r="N26">
            <v>24438635.669528227</v>
          </cell>
          <cell r="O26">
            <v>20950488.558930863</v>
          </cell>
          <cell r="P26">
            <v>20950488.558930863</v>
          </cell>
          <cell r="Q26">
            <v>21340537.577188596</v>
          </cell>
          <cell r="R26">
            <v>21340537.577188596</v>
          </cell>
          <cell r="S26">
            <v>21721234.676566452</v>
          </cell>
          <cell r="T26">
            <v>22027592.326043982</v>
          </cell>
          <cell r="U26">
            <v>22027592.326043982</v>
          </cell>
          <cell r="V26">
            <v>22027592.326043982</v>
          </cell>
          <cell r="W26">
            <v>22027592.326043982</v>
          </cell>
          <cell r="X26">
            <v>22027592.326043982</v>
          </cell>
          <cell r="Y26">
            <v>22641620.296554834</v>
          </cell>
          <cell r="Z26">
            <v>24438635.669528227</v>
          </cell>
        </row>
        <row r="27">
          <cell r="B27">
            <v>9369898.648338221</v>
          </cell>
          <cell r="C27">
            <v>0</v>
          </cell>
          <cell r="D27">
            <v>2785170.9089144277</v>
          </cell>
          <cell r="E27">
            <v>0</v>
          </cell>
          <cell r="F27">
            <v>0</v>
          </cell>
          <cell r="G27">
            <v>706687.39637528337</v>
          </cell>
          <cell r="H27">
            <v>1300101.7150877207</v>
          </cell>
          <cell r="I27">
            <v>1068074.7256041106</v>
          </cell>
          <cell r="J27">
            <v>154998.71886348058</v>
          </cell>
          <cell r="K27">
            <v>308051.92374951014</v>
          </cell>
          <cell r="L27">
            <v>3015056.8882911392</v>
          </cell>
          <cell r="M27">
            <v>1280.1807860352385</v>
          </cell>
          <cell r="N27">
            <v>18709321.10600993</v>
          </cell>
          <cell r="O27">
            <v>9369898.648338221</v>
          </cell>
          <cell r="P27">
            <v>9369898.648338221</v>
          </cell>
          <cell r="Q27">
            <v>12155069.557252649</v>
          </cell>
          <cell r="R27">
            <v>12155069.557252649</v>
          </cell>
          <cell r="S27">
            <v>12155069.557252649</v>
          </cell>
          <cell r="T27">
            <v>12861756.953627933</v>
          </cell>
          <cell r="U27">
            <v>14161858.668715654</v>
          </cell>
          <cell r="V27">
            <v>15229933.394319765</v>
          </cell>
          <cell r="W27">
            <v>15384932.113183245</v>
          </cell>
          <cell r="X27">
            <v>15692984.036932755</v>
          </cell>
          <cell r="Y27">
            <v>18708040.925223894</v>
          </cell>
          <cell r="Z27">
            <v>18709321.10600993</v>
          </cell>
        </row>
        <row r="28">
          <cell r="B28">
            <v>17.744999999999997</v>
          </cell>
          <cell r="C28">
            <v>28876.483999999997</v>
          </cell>
          <cell r="D28">
            <v>37946536.360648572</v>
          </cell>
          <cell r="E28">
            <v>8226841.9869999988</v>
          </cell>
          <cell r="F28">
            <v>2938.1797548305522</v>
          </cell>
          <cell r="G28">
            <v>723745.75</v>
          </cell>
          <cell r="H28">
            <v>1623041.5109999999</v>
          </cell>
          <cell r="I28">
            <v>724363.6399999999</v>
          </cell>
          <cell r="J28">
            <v>7573660.8219999997</v>
          </cell>
          <cell r="K28">
            <v>31668827.189999998</v>
          </cell>
          <cell r="L28">
            <v>4563053.4040000001</v>
          </cell>
          <cell r="M28">
            <v>1612754.5069999998</v>
          </cell>
          <cell r="N28">
            <v>94694657.580403402</v>
          </cell>
          <cell r="O28">
            <v>17.744999999999997</v>
          </cell>
          <cell r="P28">
            <v>28894.228999999996</v>
          </cell>
          <cell r="Q28">
            <v>37975430.589648575</v>
          </cell>
          <cell r="R28">
            <v>46202272.576648571</v>
          </cell>
          <cell r="S28">
            <v>46205210.756403401</v>
          </cell>
          <cell r="T28">
            <v>46928956.506403401</v>
          </cell>
          <cell r="U28">
            <v>48551998.017403401</v>
          </cell>
          <cell r="V28">
            <v>49276361.657403402</v>
          </cell>
          <cell r="W28">
            <v>56850022.479403399</v>
          </cell>
          <cell r="X28">
            <v>88518849.669403404</v>
          </cell>
          <cell r="Y28">
            <v>93081903.073403403</v>
          </cell>
          <cell r="Z28">
            <v>94694657.580403402</v>
          </cell>
        </row>
        <row r="29">
          <cell r="B29">
            <v>20046361.699000001</v>
          </cell>
          <cell r="C29">
            <v>37607941.279999994</v>
          </cell>
          <cell r="D29">
            <v>78174665.750999987</v>
          </cell>
          <cell r="E29">
            <v>5880908.4879999999</v>
          </cell>
          <cell r="F29">
            <v>37125763.493000001</v>
          </cell>
          <cell r="G29">
            <v>25685143.574999999</v>
          </cell>
          <cell r="H29">
            <v>5008530.1630000006</v>
          </cell>
          <cell r="I29">
            <v>6109274.0800000001</v>
          </cell>
          <cell r="J29">
            <v>16235757.992999999</v>
          </cell>
          <cell r="K29">
            <v>26892267.219999999</v>
          </cell>
          <cell r="L29">
            <v>2335772.7119999998</v>
          </cell>
          <cell r="M29">
            <v>1378655.824</v>
          </cell>
          <cell r="N29">
            <v>262481042.278</v>
          </cell>
          <cell r="O29">
            <v>20046361.699000001</v>
          </cell>
          <cell r="P29">
            <v>57654302.978999995</v>
          </cell>
          <cell r="Q29">
            <v>135828968.72999999</v>
          </cell>
          <cell r="R29">
            <v>141709877.21799999</v>
          </cell>
          <cell r="S29">
            <v>178835640.711</v>
          </cell>
          <cell r="T29">
            <v>204520784.28599998</v>
          </cell>
          <cell r="U29">
            <v>209529314.44899997</v>
          </cell>
          <cell r="V29">
            <v>215638588.52899998</v>
          </cell>
          <cell r="W29">
            <v>231874346.52199998</v>
          </cell>
          <cell r="X29">
            <v>258766613.74199998</v>
          </cell>
          <cell r="Y29">
            <v>261102386.454</v>
          </cell>
          <cell r="Z29">
            <v>262481042.278</v>
          </cell>
        </row>
        <row r="30">
          <cell r="B30">
            <v>31470218.142999999</v>
          </cell>
          <cell r="C30">
            <v>40463601.086999997</v>
          </cell>
          <cell r="D30">
            <v>76172479.746999994</v>
          </cell>
          <cell r="E30">
            <v>14878539.129999999</v>
          </cell>
          <cell r="F30">
            <v>46432685.662999995</v>
          </cell>
          <cell r="G30">
            <v>82062564.856999993</v>
          </cell>
          <cell r="H30">
            <v>13682040.280999999</v>
          </cell>
          <cell r="I30">
            <v>18955464.618999999</v>
          </cell>
          <cell r="J30">
            <v>57434423.865000002</v>
          </cell>
          <cell r="K30">
            <v>22945508.677000001</v>
          </cell>
          <cell r="L30">
            <v>6767544.966</v>
          </cell>
          <cell r="M30">
            <v>1112481.825</v>
          </cell>
          <cell r="N30">
            <v>412377552.86000001</v>
          </cell>
          <cell r="O30">
            <v>31470218.142999999</v>
          </cell>
          <cell r="P30">
            <v>71933819.229999989</v>
          </cell>
          <cell r="Q30">
            <v>148106298.977</v>
          </cell>
          <cell r="R30">
            <v>162984838.10699999</v>
          </cell>
          <cell r="S30">
            <v>209417523.76999998</v>
          </cell>
          <cell r="T30">
            <v>291480088.62699997</v>
          </cell>
          <cell r="U30">
            <v>305162128.90799999</v>
          </cell>
          <cell r="V30">
            <v>324117593.52700001</v>
          </cell>
          <cell r="W30">
            <v>381552017.39200002</v>
          </cell>
          <cell r="X30">
            <v>404497526.06900001</v>
          </cell>
          <cell r="Y30">
            <v>411265071.03500003</v>
          </cell>
          <cell r="Z30">
            <v>412377552.86000001</v>
          </cell>
        </row>
        <row r="32">
          <cell r="B32">
            <v>96186159.068999991</v>
          </cell>
          <cell r="C32">
            <v>77407723.483999997</v>
          </cell>
          <cell r="D32">
            <v>75284135.107999995</v>
          </cell>
          <cell r="E32">
            <v>92801938.592999995</v>
          </cell>
          <cell r="F32">
            <v>57489986.371999994</v>
          </cell>
          <cell r="G32">
            <v>96425780.178000003</v>
          </cell>
          <cell r="H32">
            <v>101255235.35399999</v>
          </cell>
          <cell r="I32">
            <v>94543397.675999984</v>
          </cell>
          <cell r="J32">
            <v>43665702.626000002</v>
          </cell>
          <cell r="K32">
            <v>73895925.557999998</v>
          </cell>
          <cell r="L32">
            <v>94311225.099000007</v>
          </cell>
          <cell r="M32">
            <v>99226819.784620076</v>
          </cell>
          <cell r="N32">
            <v>1002494028.9016199</v>
          </cell>
          <cell r="O32">
            <v>96186159.068999991</v>
          </cell>
          <cell r="P32">
            <v>173593882.55299997</v>
          </cell>
          <cell r="Q32">
            <v>248878017.66099995</v>
          </cell>
          <cell r="R32">
            <v>341679956.25399995</v>
          </cell>
          <cell r="S32">
            <v>399169942.62599993</v>
          </cell>
          <cell r="T32">
            <v>495595722.8039999</v>
          </cell>
          <cell r="U32">
            <v>596850958.15799987</v>
          </cell>
          <cell r="V32">
            <v>691394355.83399987</v>
          </cell>
          <cell r="W32">
            <v>735060058.45999992</v>
          </cell>
          <cell r="X32">
            <v>808955984.01799989</v>
          </cell>
          <cell r="Y32">
            <v>903267209.11699986</v>
          </cell>
          <cell r="Z32">
            <v>1002494028.9016199</v>
          </cell>
        </row>
        <row r="33">
          <cell r="B33">
            <v>96224284.702000007</v>
          </cell>
          <cell r="C33">
            <v>76986464.827999994</v>
          </cell>
          <cell r="D33">
            <v>73708632.90699999</v>
          </cell>
          <cell r="E33">
            <v>92578302.452999994</v>
          </cell>
          <cell r="F33">
            <v>38051279.629999995</v>
          </cell>
          <cell r="G33">
            <v>34778.561999999998</v>
          </cell>
          <cell r="H33">
            <v>77854322.363999993</v>
          </cell>
          <cell r="I33">
            <v>89670164.40200001</v>
          </cell>
          <cell r="J33">
            <v>39231338.783</v>
          </cell>
          <cell r="K33">
            <v>71427687.604000002</v>
          </cell>
          <cell r="L33">
            <v>82913304.474000007</v>
          </cell>
          <cell r="M33">
            <v>66468272.779999994</v>
          </cell>
          <cell r="N33">
            <v>805148833.48899996</v>
          </cell>
          <cell r="O33">
            <v>96224284.702000007</v>
          </cell>
          <cell r="P33">
            <v>173210749.53</v>
          </cell>
          <cell r="Q33">
            <v>246919382.43699998</v>
          </cell>
          <cell r="R33">
            <v>339497684.88999999</v>
          </cell>
          <cell r="S33">
            <v>377548964.51999998</v>
          </cell>
          <cell r="T33">
            <v>377583743.08199996</v>
          </cell>
          <cell r="U33">
            <v>455438065.44599998</v>
          </cell>
          <cell r="V33">
            <v>545108229.84800005</v>
          </cell>
          <cell r="W33">
            <v>584339568.63100004</v>
          </cell>
          <cell r="X33">
            <v>655767256.23500001</v>
          </cell>
          <cell r="Y33">
            <v>738680560.70899999</v>
          </cell>
          <cell r="Z33">
            <v>805148833.48899996</v>
          </cell>
        </row>
      </sheetData>
      <sheetData sheetId="10">
        <row r="24">
          <cell r="B24">
            <v>24</v>
          </cell>
          <cell r="C24">
            <v>3</v>
          </cell>
          <cell r="D24">
            <v>7</v>
          </cell>
          <cell r="E24">
            <v>1</v>
          </cell>
          <cell r="F24">
            <v>4</v>
          </cell>
          <cell r="G24">
            <v>4</v>
          </cell>
          <cell r="H24">
            <v>2</v>
          </cell>
          <cell r="I24">
            <v>2</v>
          </cell>
          <cell r="J24">
            <v>6</v>
          </cell>
          <cell r="K24">
            <v>0</v>
          </cell>
          <cell r="L24">
            <v>2</v>
          </cell>
          <cell r="M24">
            <v>0</v>
          </cell>
          <cell r="N24">
            <v>55</v>
          </cell>
          <cell r="O24">
            <v>24</v>
          </cell>
          <cell r="P24">
            <v>27</v>
          </cell>
          <cell r="Q24">
            <v>34</v>
          </cell>
          <cell r="R24">
            <v>35</v>
          </cell>
          <cell r="S24">
            <v>39</v>
          </cell>
          <cell r="T24">
            <v>43</v>
          </cell>
          <cell r="U24">
            <v>45</v>
          </cell>
          <cell r="V24">
            <v>47</v>
          </cell>
          <cell r="W24">
            <v>53</v>
          </cell>
          <cell r="X24">
            <v>53</v>
          </cell>
          <cell r="Y24">
            <v>55</v>
          </cell>
          <cell r="Z24">
            <v>55</v>
          </cell>
        </row>
        <row r="25">
          <cell r="B25">
            <v>21</v>
          </cell>
          <cell r="C25">
            <v>6</v>
          </cell>
          <cell r="D25">
            <v>13</v>
          </cell>
          <cell r="E25">
            <v>2</v>
          </cell>
          <cell r="F25">
            <v>6</v>
          </cell>
          <cell r="G25">
            <v>3</v>
          </cell>
          <cell r="H25">
            <v>7</v>
          </cell>
          <cell r="I25">
            <v>7</v>
          </cell>
          <cell r="J25">
            <v>1</v>
          </cell>
          <cell r="K25">
            <v>8</v>
          </cell>
          <cell r="L25">
            <v>5</v>
          </cell>
          <cell r="M25">
            <v>2</v>
          </cell>
          <cell r="N25">
            <v>81</v>
          </cell>
          <cell r="O25">
            <v>21</v>
          </cell>
          <cell r="P25">
            <v>27</v>
          </cell>
          <cell r="Q25">
            <v>40</v>
          </cell>
          <cell r="R25">
            <v>42</v>
          </cell>
          <cell r="S25">
            <v>48</v>
          </cell>
          <cell r="T25">
            <v>51</v>
          </cell>
          <cell r="U25">
            <v>58</v>
          </cell>
          <cell r="V25">
            <v>65</v>
          </cell>
          <cell r="W25">
            <v>66</v>
          </cell>
          <cell r="X25">
            <v>74</v>
          </cell>
          <cell r="Y25">
            <v>79</v>
          </cell>
          <cell r="Z25">
            <v>81</v>
          </cell>
        </row>
        <row r="26">
          <cell r="B26">
            <v>23</v>
          </cell>
          <cell r="C26">
            <v>0</v>
          </cell>
          <cell r="D26">
            <v>2</v>
          </cell>
          <cell r="E26">
            <v>0</v>
          </cell>
          <cell r="F26">
            <v>1</v>
          </cell>
          <cell r="G26">
            <v>2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</v>
          </cell>
          <cell r="M26">
            <v>6</v>
          </cell>
          <cell r="N26">
            <v>37</v>
          </cell>
          <cell r="O26">
            <v>23</v>
          </cell>
          <cell r="P26">
            <v>23</v>
          </cell>
          <cell r="Q26">
            <v>25</v>
          </cell>
          <cell r="R26">
            <v>25</v>
          </cell>
          <cell r="S26">
            <v>26</v>
          </cell>
          <cell r="T26">
            <v>28</v>
          </cell>
          <cell r="U26">
            <v>28</v>
          </cell>
          <cell r="V26">
            <v>28</v>
          </cell>
          <cell r="W26">
            <v>28</v>
          </cell>
          <cell r="X26">
            <v>28</v>
          </cell>
          <cell r="Y26">
            <v>31</v>
          </cell>
          <cell r="Z26">
            <v>37</v>
          </cell>
        </row>
        <row r="27">
          <cell r="B27">
            <v>18</v>
          </cell>
          <cell r="C27">
            <v>0</v>
          </cell>
          <cell r="D27">
            <v>4</v>
          </cell>
          <cell r="E27">
            <v>0</v>
          </cell>
          <cell r="F27">
            <v>0</v>
          </cell>
          <cell r="G27">
            <v>3</v>
          </cell>
          <cell r="H27">
            <v>3</v>
          </cell>
          <cell r="I27">
            <v>3</v>
          </cell>
          <cell r="J27">
            <v>1</v>
          </cell>
          <cell r="K27">
            <v>2</v>
          </cell>
          <cell r="L27">
            <v>7</v>
          </cell>
          <cell r="M27">
            <v>0</v>
          </cell>
          <cell r="N27">
            <v>41</v>
          </cell>
          <cell r="O27">
            <v>18</v>
          </cell>
          <cell r="P27">
            <v>18</v>
          </cell>
          <cell r="Q27">
            <v>22</v>
          </cell>
          <cell r="R27">
            <v>22</v>
          </cell>
          <cell r="S27">
            <v>22</v>
          </cell>
          <cell r="T27">
            <v>25</v>
          </cell>
          <cell r="U27">
            <v>28</v>
          </cell>
          <cell r="V27">
            <v>31</v>
          </cell>
          <cell r="W27">
            <v>32</v>
          </cell>
          <cell r="X27">
            <v>34</v>
          </cell>
          <cell r="Y27">
            <v>41</v>
          </cell>
          <cell r="Z27">
            <v>41</v>
          </cell>
        </row>
        <row r="28">
          <cell r="B28">
            <v>0</v>
          </cell>
          <cell r="C28">
            <v>0</v>
          </cell>
          <cell r="D28">
            <v>7</v>
          </cell>
          <cell r="E28">
            <v>1</v>
          </cell>
          <cell r="F28">
            <v>0</v>
          </cell>
          <cell r="G28">
            <v>2</v>
          </cell>
          <cell r="H28">
            <v>1</v>
          </cell>
          <cell r="I28">
            <v>1</v>
          </cell>
          <cell r="J28">
            <v>4</v>
          </cell>
          <cell r="K28">
            <v>4</v>
          </cell>
          <cell r="L28">
            <v>3</v>
          </cell>
          <cell r="M28">
            <v>1</v>
          </cell>
          <cell r="N28">
            <v>24</v>
          </cell>
          <cell r="O28">
            <v>0</v>
          </cell>
          <cell r="P28">
            <v>0</v>
          </cell>
          <cell r="Q28">
            <v>7</v>
          </cell>
          <cell r="R28">
            <v>8</v>
          </cell>
          <cell r="S28">
            <v>8</v>
          </cell>
          <cell r="T28">
            <v>10</v>
          </cell>
          <cell r="U28">
            <v>11</v>
          </cell>
          <cell r="V28">
            <v>12</v>
          </cell>
          <cell r="W28">
            <v>16</v>
          </cell>
          <cell r="X28">
            <v>20</v>
          </cell>
          <cell r="Y28">
            <v>23</v>
          </cell>
          <cell r="Z28">
            <v>24</v>
          </cell>
        </row>
        <row r="29">
          <cell r="B29">
            <v>2</v>
          </cell>
          <cell r="C29">
            <v>4</v>
          </cell>
          <cell r="D29">
            <v>0</v>
          </cell>
          <cell r="E29">
            <v>1</v>
          </cell>
          <cell r="F29">
            <v>4</v>
          </cell>
          <cell r="G29">
            <v>3</v>
          </cell>
          <cell r="H29">
            <v>2</v>
          </cell>
          <cell r="I29">
            <v>5</v>
          </cell>
          <cell r="J29">
            <v>6</v>
          </cell>
          <cell r="K29">
            <v>7</v>
          </cell>
          <cell r="L29">
            <v>7</v>
          </cell>
          <cell r="M29">
            <v>1</v>
          </cell>
          <cell r="N29">
            <v>42</v>
          </cell>
          <cell r="O29">
            <v>2</v>
          </cell>
          <cell r="P29">
            <v>6</v>
          </cell>
          <cell r="Q29">
            <v>6</v>
          </cell>
          <cell r="R29">
            <v>7</v>
          </cell>
          <cell r="S29">
            <v>11</v>
          </cell>
          <cell r="T29">
            <v>14</v>
          </cell>
          <cell r="U29">
            <v>16</v>
          </cell>
          <cell r="V29">
            <v>21</v>
          </cell>
          <cell r="W29">
            <v>27</v>
          </cell>
          <cell r="X29">
            <v>34</v>
          </cell>
          <cell r="Y29">
            <v>41</v>
          </cell>
          <cell r="Z29">
            <v>42</v>
          </cell>
        </row>
        <row r="30">
          <cell r="B30">
            <v>1</v>
          </cell>
          <cell r="C30">
            <v>2</v>
          </cell>
          <cell r="D30">
            <v>1</v>
          </cell>
          <cell r="E30">
            <v>1</v>
          </cell>
          <cell r="F30">
            <v>4</v>
          </cell>
          <cell r="G30">
            <v>0</v>
          </cell>
          <cell r="H30">
            <v>6</v>
          </cell>
          <cell r="I30">
            <v>6</v>
          </cell>
          <cell r="J30">
            <v>4</v>
          </cell>
          <cell r="K30">
            <v>2</v>
          </cell>
          <cell r="L30">
            <v>9</v>
          </cell>
          <cell r="M30">
            <v>1</v>
          </cell>
          <cell r="N30">
            <v>37</v>
          </cell>
          <cell r="O30">
            <v>1</v>
          </cell>
          <cell r="P30">
            <v>3</v>
          </cell>
          <cell r="Q30">
            <v>4</v>
          </cell>
          <cell r="R30">
            <v>5</v>
          </cell>
          <cell r="S30">
            <v>9</v>
          </cell>
          <cell r="T30">
            <v>9</v>
          </cell>
          <cell r="U30">
            <v>15</v>
          </cell>
          <cell r="V30">
            <v>21</v>
          </cell>
          <cell r="W30">
            <v>25</v>
          </cell>
          <cell r="X30">
            <v>27</v>
          </cell>
          <cell r="Y30">
            <v>36</v>
          </cell>
          <cell r="Z30">
            <v>37</v>
          </cell>
        </row>
        <row r="32">
          <cell r="B32">
            <v>0</v>
          </cell>
          <cell r="C32">
            <v>1</v>
          </cell>
          <cell r="D32">
            <v>2</v>
          </cell>
          <cell r="E32">
            <v>0</v>
          </cell>
          <cell r="F32">
            <v>6</v>
          </cell>
          <cell r="G32">
            <v>2</v>
          </cell>
          <cell r="H32">
            <v>2</v>
          </cell>
          <cell r="I32">
            <v>1</v>
          </cell>
          <cell r="J32">
            <v>13</v>
          </cell>
          <cell r="K32">
            <v>5</v>
          </cell>
          <cell r="L32">
            <v>1</v>
          </cell>
          <cell r="M32">
            <v>1</v>
          </cell>
          <cell r="N32">
            <v>34</v>
          </cell>
          <cell r="O32">
            <v>0</v>
          </cell>
          <cell r="P32">
            <v>1</v>
          </cell>
          <cell r="Q32">
            <v>3</v>
          </cell>
          <cell r="R32">
            <v>3</v>
          </cell>
          <cell r="S32">
            <v>9</v>
          </cell>
          <cell r="T32">
            <v>11</v>
          </cell>
          <cell r="U32">
            <v>13</v>
          </cell>
          <cell r="V32">
            <v>14</v>
          </cell>
          <cell r="W32">
            <v>27</v>
          </cell>
          <cell r="X32">
            <v>32</v>
          </cell>
          <cell r="Y32">
            <v>33</v>
          </cell>
          <cell r="Z32">
            <v>34</v>
          </cell>
        </row>
        <row r="33">
          <cell r="B33">
            <v>0</v>
          </cell>
          <cell r="C33">
            <v>2</v>
          </cell>
          <cell r="D33">
            <v>2</v>
          </cell>
          <cell r="E33">
            <v>0</v>
          </cell>
          <cell r="F33">
            <v>1</v>
          </cell>
          <cell r="G33">
            <v>1</v>
          </cell>
          <cell r="H33">
            <v>3</v>
          </cell>
          <cell r="I33">
            <v>0</v>
          </cell>
          <cell r="J33">
            <v>8</v>
          </cell>
          <cell r="K33">
            <v>3</v>
          </cell>
          <cell r="L33">
            <v>0</v>
          </cell>
          <cell r="M33">
            <v>2</v>
          </cell>
          <cell r="N33">
            <v>22</v>
          </cell>
          <cell r="O33">
            <v>0</v>
          </cell>
          <cell r="P33">
            <v>2</v>
          </cell>
          <cell r="Q33">
            <v>4</v>
          </cell>
          <cell r="R33">
            <v>4</v>
          </cell>
          <cell r="S33">
            <v>5</v>
          </cell>
          <cell r="T33">
            <v>6</v>
          </cell>
          <cell r="U33">
            <v>9</v>
          </cell>
          <cell r="V33">
            <v>9</v>
          </cell>
          <cell r="W33">
            <v>17</v>
          </cell>
          <cell r="X33">
            <v>20</v>
          </cell>
          <cell r="Y33">
            <v>20</v>
          </cell>
          <cell r="Z33">
            <v>22</v>
          </cell>
        </row>
      </sheetData>
      <sheetData sheetId="11">
        <row r="24">
          <cell r="B24">
            <v>1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1</v>
          </cell>
          <cell r="P24">
            <v>1</v>
          </cell>
          <cell r="Q24">
            <v>1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1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1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1</v>
          </cell>
          <cell r="N26">
            <v>2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2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B28">
            <v>0</v>
          </cell>
          <cell r="C28">
            <v>0</v>
          </cell>
          <cell r="D28">
            <v>2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2</v>
          </cell>
          <cell r="O28">
            <v>0</v>
          </cell>
          <cell r="P28">
            <v>0</v>
          </cell>
          <cell r="Q28">
            <v>2</v>
          </cell>
          <cell r="R28">
            <v>2</v>
          </cell>
          <cell r="S28">
            <v>2</v>
          </cell>
          <cell r="T28">
            <v>2</v>
          </cell>
          <cell r="U28">
            <v>2</v>
          </cell>
          <cell r="V28">
            <v>2</v>
          </cell>
          <cell r="W28">
            <v>2</v>
          </cell>
          <cell r="X28">
            <v>2</v>
          </cell>
          <cell r="Y28">
            <v>2</v>
          </cell>
          <cell r="Z28">
            <v>2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1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4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</v>
          </cell>
          <cell r="V32">
            <v>2</v>
          </cell>
          <cell r="W32">
            <v>3</v>
          </cell>
          <cell r="X32">
            <v>3</v>
          </cell>
          <cell r="Y32">
            <v>3</v>
          </cell>
          <cell r="Z32">
            <v>4</v>
          </cell>
        </row>
        <row r="33">
          <cell r="B33">
            <v>0</v>
          </cell>
          <cell r="C33">
            <v>1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1</v>
          </cell>
          <cell r="N33">
            <v>6</v>
          </cell>
          <cell r="O33">
            <v>0</v>
          </cell>
          <cell r="P33">
            <v>1</v>
          </cell>
          <cell r="Q33">
            <v>2</v>
          </cell>
          <cell r="R33">
            <v>2</v>
          </cell>
          <cell r="S33">
            <v>3</v>
          </cell>
          <cell r="T33">
            <v>3</v>
          </cell>
          <cell r="U33">
            <v>4</v>
          </cell>
          <cell r="V33">
            <v>4</v>
          </cell>
          <cell r="W33">
            <v>5</v>
          </cell>
          <cell r="X33">
            <v>5</v>
          </cell>
          <cell r="Y33">
            <v>5</v>
          </cell>
          <cell r="Z33">
            <v>6</v>
          </cell>
        </row>
      </sheetData>
      <sheetData sheetId="12">
        <row r="24">
          <cell r="B24">
            <v>281.51666666683741</v>
          </cell>
          <cell r="C24">
            <v>6.0166666665463708</v>
          </cell>
          <cell r="D24">
            <v>107.13333333365154</v>
          </cell>
          <cell r="E24">
            <v>3.3000000001047738</v>
          </cell>
          <cell r="F24">
            <v>25.250000000058208</v>
          </cell>
          <cell r="G24">
            <v>12.899999999615829</v>
          </cell>
          <cell r="H24">
            <v>9.9000000001396984</v>
          </cell>
          <cell r="I24">
            <v>1.9333333331742324</v>
          </cell>
          <cell r="J24">
            <v>26.150000000023283</v>
          </cell>
          <cell r="K24">
            <v>0</v>
          </cell>
          <cell r="L24">
            <v>0.60972099999999996</v>
          </cell>
          <cell r="M24">
            <v>0</v>
          </cell>
          <cell r="N24">
            <v>474.70972100015132</v>
          </cell>
          <cell r="O24">
            <v>281.51666666683741</v>
          </cell>
          <cell r="P24">
            <v>287.53333333338378</v>
          </cell>
          <cell r="Q24">
            <v>394.66666666703532</v>
          </cell>
          <cell r="R24">
            <v>397.96666666714009</v>
          </cell>
          <cell r="S24">
            <v>423.2166666671983</v>
          </cell>
          <cell r="T24">
            <v>436.11666666681413</v>
          </cell>
          <cell r="U24">
            <v>446.01666666695382</v>
          </cell>
          <cell r="V24">
            <v>447.95000000012806</v>
          </cell>
          <cell r="W24">
            <v>474.10000000015134</v>
          </cell>
          <cell r="X24">
            <v>474.10000000015134</v>
          </cell>
          <cell r="Y24">
            <v>474.70972100015132</v>
          </cell>
          <cell r="Z24">
            <v>474.70972100015132</v>
          </cell>
        </row>
        <row r="25">
          <cell r="B25">
            <v>362.61666666646488</v>
          </cell>
          <cell r="C25">
            <v>25.183333333174232</v>
          </cell>
          <cell r="D25">
            <v>235.54999999993015</v>
          </cell>
          <cell r="E25">
            <v>15.883333333244082</v>
          </cell>
          <cell r="F25">
            <v>35.466666666849051</v>
          </cell>
          <cell r="G25">
            <v>18.199999999778811</v>
          </cell>
          <cell r="H25">
            <v>34.199999999720603</v>
          </cell>
          <cell r="I25">
            <v>22.349999999860302</v>
          </cell>
          <cell r="J25">
            <v>3.8666666666977108</v>
          </cell>
          <cell r="K25">
            <v>35.79999999969732</v>
          </cell>
          <cell r="L25">
            <v>25.791664999999998</v>
          </cell>
          <cell r="M25">
            <v>5.0888869999999997</v>
          </cell>
          <cell r="N25">
            <v>819.99721866541711</v>
          </cell>
          <cell r="O25">
            <v>362.61666666646488</v>
          </cell>
          <cell r="P25">
            <v>387.79999999963911</v>
          </cell>
          <cell r="Q25">
            <v>623.34999999956926</v>
          </cell>
          <cell r="R25">
            <v>639.23333333281334</v>
          </cell>
          <cell r="S25">
            <v>674.6999999996624</v>
          </cell>
          <cell r="T25">
            <v>692.89999999944121</v>
          </cell>
          <cell r="U25">
            <v>727.09999999916181</v>
          </cell>
          <cell r="V25">
            <v>749.44999999902211</v>
          </cell>
          <cell r="W25">
            <v>753.31666666571982</v>
          </cell>
          <cell r="X25">
            <v>789.11666666541714</v>
          </cell>
          <cell r="Y25">
            <v>814.90833166541711</v>
          </cell>
          <cell r="Z25">
            <v>819.99721866541711</v>
          </cell>
        </row>
        <row r="26">
          <cell r="B26">
            <v>330.66666666639503</v>
          </cell>
          <cell r="C26">
            <v>0</v>
          </cell>
          <cell r="D26">
            <v>6.0499999999883585</v>
          </cell>
          <cell r="E26">
            <v>0</v>
          </cell>
          <cell r="F26">
            <v>5.8333333333139308</v>
          </cell>
          <cell r="G26">
            <v>5.9166666665696539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9.4222230000000007</v>
          </cell>
          <cell r="M26">
            <v>24.591666</v>
          </cell>
          <cell r="N26">
            <v>382.48055566626692</v>
          </cell>
          <cell r="O26">
            <v>330.66666666639503</v>
          </cell>
          <cell r="P26">
            <v>330.66666666639503</v>
          </cell>
          <cell r="Q26">
            <v>336.71666666638339</v>
          </cell>
          <cell r="R26">
            <v>336.71666666638339</v>
          </cell>
          <cell r="S26">
            <v>342.54999999969732</v>
          </cell>
          <cell r="T26">
            <v>348.46666666626697</v>
          </cell>
          <cell r="U26">
            <v>348.46666666626697</v>
          </cell>
          <cell r="V26">
            <v>348.46666666626697</v>
          </cell>
          <cell r="W26">
            <v>348.46666666626697</v>
          </cell>
          <cell r="X26">
            <v>348.46666666626697</v>
          </cell>
          <cell r="Y26">
            <v>357.88888966626695</v>
          </cell>
          <cell r="Z26">
            <v>382.48055566626692</v>
          </cell>
        </row>
        <row r="27">
          <cell r="B27">
            <v>155.86666666675592</v>
          </cell>
          <cell r="C27">
            <v>0</v>
          </cell>
          <cell r="D27">
            <v>46.999999999708962</v>
          </cell>
          <cell r="E27">
            <v>0</v>
          </cell>
          <cell r="F27">
            <v>0</v>
          </cell>
          <cell r="G27">
            <v>10.666666666511446</v>
          </cell>
          <cell r="H27">
            <v>16.68333333323244</v>
          </cell>
          <cell r="I27">
            <v>15.916666666511446</v>
          </cell>
          <cell r="J27">
            <v>2.6333333331858739</v>
          </cell>
          <cell r="K27">
            <v>3.9666666666744277</v>
          </cell>
          <cell r="L27">
            <v>40.076388000000001</v>
          </cell>
          <cell r="M27">
            <v>0</v>
          </cell>
          <cell r="N27">
            <v>292.80972133258052</v>
          </cell>
          <cell r="O27">
            <v>155.86666666675592</v>
          </cell>
          <cell r="P27">
            <v>155.86666666675592</v>
          </cell>
          <cell r="Q27">
            <v>202.86666666646488</v>
          </cell>
          <cell r="R27">
            <v>202.86666666646488</v>
          </cell>
          <cell r="S27">
            <v>202.86666666646488</v>
          </cell>
          <cell r="T27">
            <v>213.53333333297633</v>
          </cell>
          <cell r="U27">
            <v>230.21666666620877</v>
          </cell>
          <cell r="V27">
            <v>246.13333333272021</v>
          </cell>
          <cell r="W27">
            <v>248.76666666590609</v>
          </cell>
          <cell r="X27">
            <v>252.73333333258051</v>
          </cell>
          <cell r="Y27">
            <v>292.80972133258052</v>
          </cell>
          <cell r="Z27">
            <v>292.80972133258052</v>
          </cell>
        </row>
        <row r="28">
          <cell r="B28">
            <v>0</v>
          </cell>
          <cell r="C28">
            <v>0</v>
          </cell>
          <cell r="D28">
            <v>343.80000000022119</v>
          </cell>
          <cell r="E28">
            <v>75.633333333302289</v>
          </cell>
          <cell r="F28">
            <v>0</v>
          </cell>
          <cell r="G28">
            <v>7.0833333333721384</v>
          </cell>
          <cell r="H28">
            <v>15.400000000081491</v>
          </cell>
          <cell r="I28">
            <v>8.5500000001047738</v>
          </cell>
          <cell r="J28">
            <v>70.699999999953434</v>
          </cell>
          <cell r="K28">
            <v>274.9833333332208</v>
          </cell>
          <cell r="L28">
            <v>45.012500000000003</v>
          </cell>
          <cell r="M28">
            <v>16.413889000000001</v>
          </cell>
          <cell r="N28">
            <v>857.5763890002562</v>
          </cell>
          <cell r="O28">
            <v>0</v>
          </cell>
          <cell r="P28">
            <v>0</v>
          </cell>
          <cell r="Q28">
            <v>343.80000000022119</v>
          </cell>
          <cell r="R28">
            <v>419.43333333352348</v>
          </cell>
          <cell r="S28">
            <v>419.43333333352348</v>
          </cell>
          <cell r="T28">
            <v>426.51666666689562</v>
          </cell>
          <cell r="U28">
            <v>441.91666666697711</v>
          </cell>
          <cell r="V28">
            <v>450.46666666708188</v>
          </cell>
          <cell r="W28">
            <v>521.16666666703532</v>
          </cell>
          <cell r="X28">
            <v>796.15000000025611</v>
          </cell>
          <cell r="Y28">
            <v>841.16250000025616</v>
          </cell>
          <cell r="Z28">
            <v>857.5763890002562</v>
          </cell>
        </row>
        <row r="29">
          <cell r="B29">
            <v>181.74999999994179</v>
          </cell>
          <cell r="C29">
            <v>338.21666666690726</v>
          </cell>
          <cell r="D29">
            <v>742.36666666669771</v>
          </cell>
          <cell r="E29">
            <v>58.400000000023283</v>
          </cell>
          <cell r="F29">
            <v>335.93333333329065</v>
          </cell>
          <cell r="G29">
            <v>229.03333333303453</v>
          </cell>
          <cell r="H29">
            <v>47.333333333255723</v>
          </cell>
          <cell r="I29">
            <v>61.750000000116415</v>
          </cell>
          <cell r="J29">
            <v>155.26666666654637</v>
          </cell>
          <cell r="K29">
            <v>244.19999999942956</v>
          </cell>
          <cell r="L29">
            <v>32.559722000000001</v>
          </cell>
          <cell r="M29">
            <v>15.026388000000001</v>
          </cell>
          <cell r="N29">
            <v>2441.8361099992435</v>
          </cell>
          <cell r="O29">
            <v>181.74999999994179</v>
          </cell>
          <cell r="P29">
            <v>519.96666666684905</v>
          </cell>
          <cell r="Q29">
            <v>1262.3333333335468</v>
          </cell>
          <cell r="R29">
            <v>1320.73333333357</v>
          </cell>
          <cell r="S29">
            <v>1656.6666666668607</v>
          </cell>
          <cell r="T29">
            <v>1885.6999999998952</v>
          </cell>
          <cell r="U29">
            <v>1933.0333333331509</v>
          </cell>
          <cell r="V29">
            <v>1994.7833333332674</v>
          </cell>
          <cell r="W29">
            <v>2150.0499999998137</v>
          </cell>
          <cell r="X29">
            <v>2394.2499999992433</v>
          </cell>
          <cell r="Y29">
            <v>2426.8097219992433</v>
          </cell>
          <cell r="Z29">
            <v>2441.8361099992435</v>
          </cell>
        </row>
        <row r="30">
          <cell r="B30">
            <v>278.29999999998836</v>
          </cell>
          <cell r="C30">
            <v>356.85000000003492</v>
          </cell>
          <cell r="D30">
            <v>689.23333333339542</v>
          </cell>
          <cell r="E30">
            <v>135.01666666672099</v>
          </cell>
          <cell r="F30">
            <v>321.03333333326736</v>
          </cell>
          <cell r="G30">
            <v>712.09999999991851</v>
          </cell>
          <cell r="H30">
            <v>126.99999999994179</v>
          </cell>
          <cell r="I30">
            <v>175.60000000015134</v>
          </cell>
          <cell r="J30">
            <v>511.24999999988358</v>
          </cell>
          <cell r="K30">
            <v>205.36666666693054</v>
          </cell>
          <cell r="L30">
            <v>98.77</v>
          </cell>
          <cell r="M30">
            <v>12.916667</v>
          </cell>
          <cell r="N30">
            <v>3623.4366670002328</v>
          </cell>
          <cell r="O30">
            <v>278.29999999998836</v>
          </cell>
          <cell r="P30">
            <v>635.15000000002328</v>
          </cell>
          <cell r="Q30">
            <v>1324.3833333334187</v>
          </cell>
          <cell r="R30">
            <v>1459.4000000001397</v>
          </cell>
          <cell r="S30">
            <v>1780.4333333334071</v>
          </cell>
          <cell r="T30">
            <v>2492.5333333333256</v>
          </cell>
          <cell r="U30">
            <v>2619.5333333332674</v>
          </cell>
          <cell r="V30">
            <v>2795.1333333334187</v>
          </cell>
          <cell r="W30">
            <v>3306.3833333333023</v>
          </cell>
          <cell r="X30">
            <v>3511.7500000002328</v>
          </cell>
          <cell r="Y30">
            <v>3610.5200000002328</v>
          </cell>
          <cell r="Z30">
            <v>3623.4366670002328</v>
          </cell>
        </row>
        <row r="32">
          <cell r="B32">
            <v>744</v>
          </cell>
          <cell r="C32">
            <v>617.53333333338378</v>
          </cell>
          <cell r="D32">
            <v>642.18333333334886</v>
          </cell>
          <cell r="E32">
            <v>720</v>
          </cell>
          <cell r="F32">
            <v>435.76666666654637</v>
          </cell>
          <cell r="G32">
            <v>677.6333333333605</v>
          </cell>
          <cell r="H32">
            <v>698.10000000003492</v>
          </cell>
          <cell r="I32">
            <v>698.86666666675592</v>
          </cell>
          <cell r="J32">
            <v>355.18333333352348</v>
          </cell>
          <cell r="K32">
            <v>561.4666666664998</v>
          </cell>
          <cell r="L32">
            <v>712.46527800000001</v>
          </cell>
          <cell r="M32">
            <v>738.43194400000004</v>
          </cell>
          <cell r="N32">
            <v>7601.6305553334532</v>
          </cell>
          <cell r="O32">
            <v>744</v>
          </cell>
          <cell r="P32">
            <v>1361.5333333333838</v>
          </cell>
          <cell r="Q32">
            <v>2003.7166666667326</v>
          </cell>
          <cell r="R32">
            <v>2723.7166666667326</v>
          </cell>
          <cell r="S32">
            <v>3159.483333333279</v>
          </cell>
          <cell r="T32">
            <v>3837.1166666666395</v>
          </cell>
          <cell r="U32">
            <v>4535.2166666666744</v>
          </cell>
          <cell r="V32">
            <v>5234.0833333334303</v>
          </cell>
          <cell r="W32">
            <v>5589.2666666669538</v>
          </cell>
          <cell r="X32">
            <v>6150.7333333334536</v>
          </cell>
          <cell r="Y32">
            <v>6863.1986113334533</v>
          </cell>
          <cell r="Z32">
            <v>7601.6305553334532</v>
          </cell>
        </row>
        <row r="33">
          <cell r="B33">
            <v>744</v>
          </cell>
          <cell r="C33">
            <v>615.83333333325572</v>
          </cell>
          <cell r="D33">
            <v>641.70000000001164</v>
          </cell>
          <cell r="E33">
            <v>720</v>
          </cell>
          <cell r="F33">
            <v>294.23333333339542</v>
          </cell>
          <cell r="G33">
            <v>0.18333333340706304</v>
          </cell>
          <cell r="H33">
            <v>535.64999999996508</v>
          </cell>
          <cell r="I33">
            <v>660.43333333334886</v>
          </cell>
          <cell r="J33">
            <v>316.48333333327901</v>
          </cell>
          <cell r="K33">
            <v>551.48333333327901</v>
          </cell>
          <cell r="L33">
            <v>636.91111100000001</v>
          </cell>
          <cell r="M33">
            <v>498.272221</v>
          </cell>
          <cell r="N33">
            <v>6215.1833319999423</v>
          </cell>
          <cell r="O33">
            <v>744</v>
          </cell>
          <cell r="P33">
            <v>1359.8333333332557</v>
          </cell>
          <cell r="Q33">
            <v>2001.5333333332674</v>
          </cell>
          <cell r="R33">
            <v>2721.5333333332674</v>
          </cell>
          <cell r="S33">
            <v>3015.7666666666628</v>
          </cell>
          <cell r="T33">
            <v>3015.9500000000698</v>
          </cell>
          <cell r="U33">
            <v>3551.6000000000349</v>
          </cell>
          <cell r="V33">
            <v>4212.0333333333838</v>
          </cell>
          <cell r="W33">
            <v>4528.5166666666628</v>
          </cell>
          <cell r="X33">
            <v>5079.9999999999418</v>
          </cell>
          <cell r="Y33">
            <v>5716.9111109999421</v>
          </cell>
          <cell r="Z33">
            <v>6215.1833319999423</v>
          </cell>
        </row>
      </sheetData>
      <sheetData sheetId="13">
        <row r="24">
          <cell r="B24">
            <v>371.26166667045914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26.960000005492478</v>
          </cell>
          <cell r="H24">
            <v>0</v>
          </cell>
          <cell r="I24">
            <v>22.466666669282134</v>
          </cell>
          <cell r="J24">
            <v>0</v>
          </cell>
          <cell r="K24">
            <v>0</v>
          </cell>
          <cell r="L24">
            <v>12235.905999999999</v>
          </cell>
          <cell r="M24">
            <v>0</v>
          </cell>
          <cell r="N24">
            <v>12656.594333345232</v>
          </cell>
          <cell r="O24">
            <v>371.26166667045914</v>
          </cell>
          <cell r="P24">
            <v>371.26166667045914</v>
          </cell>
          <cell r="Q24">
            <v>371.26166667045914</v>
          </cell>
          <cell r="R24">
            <v>371.26166667045914</v>
          </cell>
          <cell r="S24">
            <v>371.26166667045914</v>
          </cell>
          <cell r="T24">
            <v>398.22166667595161</v>
          </cell>
          <cell r="U24">
            <v>398.22166667595161</v>
          </cell>
          <cell r="V24">
            <v>420.68833334523373</v>
          </cell>
          <cell r="W24">
            <v>420.68833334523373</v>
          </cell>
          <cell r="X24">
            <v>420.68833334523373</v>
          </cell>
          <cell r="Y24">
            <v>12656.594333345232</v>
          </cell>
          <cell r="Z24">
            <v>12656.594333345232</v>
          </cell>
        </row>
        <row r="25">
          <cell r="B25">
            <v>627.3816666637897</v>
          </cell>
          <cell r="C25">
            <v>0</v>
          </cell>
          <cell r="D25">
            <v>0</v>
          </cell>
          <cell r="E25">
            <v>0</v>
          </cell>
          <cell r="F25">
            <v>21.904999989015053</v>
          </cell>
          <cell r="G25">
            <v>0</v>
          </cell>
          <cell r="H25">
            <v>0</v>
          </cell>
          <cell r="I25">
            <v>26.959999999607682</v>
          </cell>
          <cell r="J25">
            <v>0</v>
          </cell>
          <cell r="K25">
            <v>0</v>
          </cell>
          <cell r="L25">
            <v>7425.7849999999999</v>
          </cell>
          <cell r="M25">
            <v>3630.0530000000003</v>
          </cell>
          <cell r="N25">
            <v>11732.084666652412</v>
          </cell>
          <cell r="O25">
            <v>627.3816666637897</v>
          </cell>
          <cell r="P25">
            <v>627.3816666637897</v>
          </cell>
          <cell r="Q25">
            <v>627.3816666637897</v>
          </cell>
          <cell r="R25">
            <v>627.3816666637897</v>
          </cell>
          <cell r="S25">
            <v>649.2866666528048</v>
          </cell>
          <cell r="T25">
            <v>649.2866666528048</v>
          </cell>
          <cell r="U25">
            <v>649.2866666528048</v>
          </cell>
          <cell r="V25">
            <v>676.2466666524125</v>
          </cell>
          <cell r="W25">
            <v>676.2466666524125</v>
          </cell>
          <cell r="X25">
            <v>676.2466666524125</v>
          </cell>
          <cell r="Y25">
            <v>8102.0316666524122</v>
          </cell>
          <cell r="Z25">
            <v>11732.084666652412</v>
          </cell>
        </row>
        <row r="26">
          <cell r="B26">
            <v>103.90833333660267</v>
          </cell>
          <cell r="C26">
            <v>0</v>
          </cell>
          <cell r="D26">
            <v>9045.6416666633977</v>
          </cell>
          <cell r="E26">
            <v>0</v>
          </cell>
          <cell r="F26">
            <v>0</v>
          </cell>
          <cell r="G26">
            <v>3.3699999992153611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558.85700000000008</v>
          </cell>
          <cell r="M26">
            <v>0.56300000000000006</v>
          </cell>
          <cell r="N26">
            <v>9712.3399999992162</v>
          </cell>
          <cell r="O26">
            <v>103.90833333660267</v>
          </cell>
          <cell r="P26">
            <v>103.90833333660267</v>
          </cell>
          <cell r="Q26">
            <v>9149.5500000000011</v>
          </cell>
          <cell r="R26">
            <v>9149.5500000000011</v>
          </cell>
          <cell r="S26">
            <v>9149.5500000000011</v>
          </cell>
          <cell r="T26">
            <v>9152.9199999992161</v>
          </cell>
          <cell r="U26">
            <v>9152.9199999992161</v>
          </cell>
          <cell r="V26">
            <v>9152.9199999992161</v>
          </cell>
          <cell r="W26">
            <v>9152.9199999992161</v>
          </cell>
          <cell r="X26">
            <v>9152.9199999992161</v>
          </cell>
          <cell r="Y26">
            <v>9711.7769999992161</v>
          </cell>
          <cell r="Z26">
            <v>9712.3399999992162</v>
          </cell>
        </row>
        <row r="27">
          <cell r="B27">
            <v>2090.5233333330721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77.509999999607686</v>
          </cell>
          <cell r="H27">
            <v>19.658333332679469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2187.6916666653592</v>
          </cell>
          <cell r="O27">
            <v>2090.5233333330721</v>
          </cell>
          <cell r="P27">
            <v>2090.5233333330721</v>
          </cell>
          <cell r="Q27">
            <v>2090.5233333330721</v>
          </cell>
          <cell r="R27">
            <v>2090.5233333330721</v>
          </cell>
          <cell r="S27">
            <v>2090.5233333330721</v>
          </cell>
          <cell r="T27">
            <v>2168.0333333326798</v>
          </cell>
          <cell r="U27">
            <v>2187.6916666653592</v>
          </cell>
          <cell r="V27">
            <v>2187.6916666653592</v>
          </cell>
          <cell r="W27">
            <v>2187.6916666653592</v>
          </cell>
          <cell r="X27">
            <v>2187.6916666653592</v>
          </cell>
          <cell r="Y27">
            <v>2187.6916666653592</v>
          </cell>
          <cell r="Z27">
            <v>2187.6916666653592</v>
          </cell>
        </row>
        <row r="28">
          <cell r="B28">
            <v>0</v>
          </cell>
          <cell r="C28">
            <v>0</v>
          </cell>
          <cell r="D28">
            <v>51.94666665740661</v>
          </cell>
          <cell r="E28">
            <v>0</v>
          </cell>
          <cell r="F28">
            <v>1482.9150000034017</v>
          </cell>
          <cell r="G28">
            <v>25.973333332955374</v>
          </cell>
          <cell r="H28">
            <v>1079.5166666647769</v>
          </cell>
          <cell r="I28">
            <v>0</v>
          </cell>
          <cell r="J28">
            <v>133.92500000283471</v>
          </cell>
          <cell r="K28">
            <v>0</v>
          </cell>
          <cell r="L28">
            <v>0</v>
          </cell>
          <cell r="M28">
            <v>0</v>
          </cell>
          <cell r="N28">
            <v>2774.2766666613757</v>
          </cell>
          <cell r="O28">
            <v>0</v>
          </cell>
          <cell r="P28">
            <v>0</v>
          </cell>
          <cell r="Q28">
            <v>51.94666665740661</v>
          </cell>
          <cell r="R28">
            <v>51.94666665740661</v>
          </cell>
          <cell r="S28">
            <v>1534.8616666608084</v>
          </cell>
          <cell r="T28">
            <v>1560.8349999937639</v>
          </cell>
          <cell r="U28">
            <v>2640.351666658541</v>
          </cell>
          <cell r="V28">
            <v>2640.351666658541</v>
          </cell>
          <cell r="W28">
            <v>2774.2766666613757</v>
          </cell>
          <cell r="X28">
            <v>2774.2766666613757</v>
          </cell>
          <cell r="Y28">
            <v>2774.2766666613757</v>
          </cell>
          <cell r="Z28">
            <v>2774.2766666613757</v>
          </cell>
        </row>
        <row r="29">
          <cell r="B29">
            <v>982.11666666194219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42.769999999890594</v>
          </cell>
          <cell r="H29">
            <v>0</v>
          </cell>
          <cell r="I29">
            <v>0</v>
          </cell>
          <cell r="J29">
            <v>0</v>
          </cell>
          <cell r="K29">
            <v>0.81166666931239895</v>
          </cell>
          <cell r="L29">
            <v>0</v>
          </cell>
          <cell r="M29">
            <v>0</v>
          </cell>
          <cell r="N29">
            <v>1025.6983333311452</v>
          </cell>
          <cell r="O29">
            <v>982.11666666194219</v>
          </cell>
          <cell r="P29">
            <v>982.11666666194219</v>
          </cell>
          <cell r="Q29">
            <v>982.11666666194219</v>
          </cell>
          <cell r="R29">
            <v>982.11666666194219</v>
          </cell>
          <cell r="S29">
            <v>982.11666666194219</v>
          </cell>
          <cell r="T29">
            <v>1024.8866666618328</v>
          </cell>
          <cell r="U29">
            <v>1024.8866666618328</v>
          </cell>
          <cell r="V29">
            <v>1024.8866666618328</v>
          </cell>
          <cell r="W29">
            <v>1024.8866666618328</v>
          </cell>
          <cell r="X29">
            <v>1025.6983333311452</v>
          </cell>
          <cell r="Y29">
            <v>1025.6983333311452</v>
          </cell>
          <cell r="Z29">
            <v>1025.6983333311452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183.43666666080827</v>
          </cell>
          <cell r="G30">
            <v>76.683333332918139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260.11999999372642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183.43666666080827</v>
          </cell>
          <cell r="T30">
            <v>260.11999999372642</v>
          </cell>
          <cell r="U30">
            <v>260.11999999372642</v>
          </cell>
          <cell r="V30">
            <v>260.11999999372642</v>
          </cell>
          <cell r="W30">
            <v>260.11999999372642</v>
          </cell>
          <cell r="X30">
            <v>260.11999999372642</v>
          </cell>
          <cell r="Y30">
            <v>260.11999999372642</v>
          </cell>
          <cell r="Z30">
            <v>260.11999999372642</v>
          </cell>
        </row>
        <row r="32">
          <cell r="B32">
            <v>0</v>
          </cell>
          <cell r="C32">
            <v>481.07999999852615</v>
          </cell>
          <cell r="D32">
            <v>0</v>
          </cell>
          <cell r="E32">
            <v>0</v>
          </cell>
          <cell r="F32">
            <v>931.56500000786025</v>
          </cell>
          <cell r="G32">
            <v>137.15000000491273</v>
          </cell>
          <cell r="H32">
            <v>126.60000000368454</v>
          </cell>
          <cell r="I32">
            <v>19.289999999263081</v>
          </cell>
          <cell r="J32">
            <v>27.429999989928909</v>
          </cell>
          <cell r="K32">
            <v>0</v>
          </cell>
          <cell r="L32">
            <v>0</v>
          </cell>
          <cell r="M32">
            <v>397.363</v>
          </cell>
          <cell r="N32">
            <v>2120.4780000041756</v>
          </cell>
          <cell r="O32">
            <v>0</v>
          </cell>
          <cell r="P32">
            <v>481.07999999852615</v>
          </cell>
          <cell r="Q32">
            <v>481.07999999852615</v>
          </cell>
          <cell r="R32">
            <v>481.07999999852615</v>
          </cell>
          <cell r="S32">
            <v>1412.6450000063865</v>
          </cell>
          <cell r="T32">
            <v>1549.7950000112992</v>
          </cell>
          <cell r="U32">
            <v>1676.3950000149837</v>
          </cell>
          <cell r="V32">
            <v>1695.6850000142467</v>
          </cell>
          <cell r="W32">
            <v>1723.1150000041757</v>
          </cell>
          <cell r="X32">
            <v>1723.1150000041757</v>
          </cell>
          <cell r="Y32">
            <v>1723.1150000041757</v>
          </cell>
          <cell r="Z32">
            <v>2120.4780000041756</v>
          </cell>
        </row>
        <row r="33">
          <cell r="B33">
            <v>0</v>
          </cell>
          <cell r="C33">
            <v>29.539999996806728</v>
          </cell>
          <cell r="D33">
            <v>86.51000000564963</v>
          </cell>
          <cell r="E33">
            <v>0</v>
          </cell>
          <cell r="F33">
            <v>9735.5399999992624</v>
          </cell>
          <cell r="G33">
            <v>44374.355000007126</v>
          </cell>
          <cell r="H33">
            <v>11212.539999994349</v>
          </cell>
          <cell r="I33">
            <v>16.124999999999989</v>
          </cell>
          <cell r="J33">
            <v>84.399999998771804</v>
          </cell>
          <cell r="K33">
            <v>0</v>
          </cell>
          <cell r="L33">
            <v>0</v>
          </cell>
          <cell r="M33">
            <v>40.086999999999996</v>
          </cell>
          <cell r="N33">
            <v>65579.097000001959</v>
          </cell>
          <cell r="O33">
            <v>0</v>
          </cell>
          <cell r="P33">
            <v>29.539999996806728</v>
          </cell>
          <cell r="Q33">
            <v>116.05000000245636</v>
          </cell>
          <cell r="R33">
            <v>116.05000000245636</v>
          </cell>
          <cell r="S33">
            <v>9851.5900000017191</v>
          </cell>
          <cell r="T33">
            <v>54225.945000008847</v>
          </cell>
          <cell r="U33">
            <v>65438.485000003195</v>
          </cell>
          <cell r="V33">
            <v>65454.610000003195</v>
          </cell>
          <cell r="W33">
            <v>65539.010000001959</v>
          </cell>
          <cell r="X33">
            <v>65539.010000001959</v>
          </cell>
          <cell r="Y33">
            <v>65539.010000001959</v>
          </cell>
          <cell r="Z33">
            <v>65579.097000001959</v>
          </cell>
        </row>
      </sheetData>
      <sheetData sheetId="14"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12616.156666667714</v>
          </cell>
          <cell r="L24">
            <v>0</v>
          </cell>
          <cell r="M24">
            <v>0</v>
          </cell>
          <cell r="N24">
            <v>12616.156666667714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12616.156666667714</v>
          </cell>
          <cell r="Y24">
            <v>12616.156666667714</v>
          </cell>
          <cell r="Z24">
            <v>12616.156666667714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971.68333333464113</v>
          </cell>
          <cell r="L25">
            <v>0</v>
          </cell>
          <cell r="M25">
            <v>0</v>
          </cell>
          <cell r="N25">
            <v>971.68333333464113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971.68333333464113</v>
          </cell>
          <cell r="Y25">
            <v>971.68333333464113</v>
          </cell>
          <cell r="Z25">
            <v>971.68333333464113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3437.9616666684979</v>
          </cell>
          <cell r="G26">
            <v>0</v>
          </cell>
          <cell r="H26">
            <v>0</v>
          </cell>
          <cell r="I26">
            <v>0</v>
          </cell>
          <cell r="J26">
            <v>151.65</v>
          </cell>
          <cell r="K26">
            <v>0</v>
          </cell>
          <cell r="L26">
            <v>3467.1660000000002</v>
          </cell>
          <cell r="M26">
            <v>0</v>
          </cell>
          <cell r="N26">
            <v>7056.7776666684986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3437.9616666684979</v>
          </cell>
          <cell r="T26">
            <v>3437.9616666684979</v>
          </cell>
          <cell r="U26">
            <v>3437.9616666684979</v>
          </cell>
          <cell r="V26">
            <v>3437.9616666684979</v>
          </cell>
          <cell r="W26">
            <v>3589.6116666684979</v>
          </cell>
          <cell r="X26">
            <v>3589.6116666684979</v>
          </cell>
          <cell r="Y26">
            <v>7056.7776666684986</v>
          </cell>
          <cell r="Z26">
            <v>7056.7776666684986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3437.9616666684979</v>
          </cell>
          <cell r="G27">
            <v>0</v>
          </cell>
          <cell r="H27">
            <v>0</v>
          </cell>
          <cell r="I27">
            <v>0</v>
          </cell>
          <cell r="J27">
            <v>151.65</v>
          </cell>
          <cell r="K27">
            <v>223.54333333228718</v>
          </cell>
          <cell r="L27">
            <v>0</v>
          </cell>
          <cell r="M27">
            <v>0</v>
          </cell>
          <cell r="N27">
            <v>3813.1550000007851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3437.9616666684979</v>
          </cell>
          <cell r="T27">
            <v>3437.9616666684979</v>
          </cell>
          <cell r="U27">
            <v>3437.9616666684979</v>
          </cell>
          <cell r="V27">
            <v>3437.9616666684979</v>
          </cell>
          <cell r="W27">
            <v>3589.6116666684979</v>
          </cell>
          <cell r="X27">
            <v>3813.1550000007851</v>
          </cell>
          <cell r="Y27">
            <v>3813.1550000007851</v>
          </cell>
          <cell r="Z27">
            <v>3813.1550000007851</v>
          </cell>
        </row>
        <row r="28">
          <cell r="B28">
            <v>19479.999999997166</v>
          </cell>
          <cell r="C28">
            <v>32726.400000000001</v>
          </cell>
          <cell r="D28">
            <v>14133.551666661377</v>
          </cell>
          <cell r="E28">
            <v>550.3099999994331</v>
          </cell>
          <cell r="F28">
            <v>0</v>
          </cell>
          <cell r="G28">
            <v>14872.979999998301</v>
          </cell>
          <cell r="H28">
            <v>3564.8499999858518</v>
          </cell>
          <cell r="I28">
            <v>4683.8866666702033</v>
          </cell>
          <cell r="J28">
            <v>3132.0000000000023</v>
          </cell>
          <cell r="K28">
            <v>1618.4933333371018</v>
          </cell>
          <cell r="L28">
            <v>0</v>
          </cell>
          <cell r="M28">
            <v>0</v>
          </cell>
          <cell r="N28">
            <v>94762.471666649435</v>
          </cell>
          <cell r="O28">
            <v>19479.999999997166</v>
          </cell>
          <cell r="P28">
            <v>52206.399999997171</v>
          </cell>
          <cell r="Q28">
            <v>66339.95166665854</v>
          </cell>
          <cell r="R28">
            <v>66890.261666657971</v>
          </cell>
          <cell r="S28">
            <v>66890.261666657971</v>
          </cell>
          <cell r="T28">
            <v>81763.241666656279</v>
          </cell>
          <cell r="U28">
            <v>85328.091666642125</v>
          </cell>
          <cell r="V28">
            <v>90011.978333312334</v>
          </cell>
          <cell r="W28">
            <v>93143.978333312334</v>
          </cell>
          <cell r="X28">
            <v>94762.471666649435</v>
          </cell>
          <cell r="Y28">
            <v>94762.471666649435</v>
          </cell>
          <cell r="Z28">
            <v>94762.471666649435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3661.9999999850079</v>
          </cell>
          <cell r="I29">
            <v>4544.2333333362831</v>
          </cell>
          <cell r="J29">
            <v>3366.2133333369125</v>
          </cell>
          <cell r="K29">
            <v>1525.1516666723251</v>
          </cell>
          <cell r="L29">
            <v>5159.7650000000003</v>
          </cell>
          <cell r="M29">
            <v>0</v>
          </cell>
          <cell r="N29">
            <v>18257.36333333053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3661.9999999850079</v>
          </cell>
          <cell r="V29">
            <v>8206.2333333212919</v>
          </cell>
          <cell r="W29">
            <v>11572.446666658205</v>
          </cell>
          <cell r="X29">
            <v>13097.59833333053</v>
          </cell>
          <cell r="Y29">
            <v>18257.36333333053</v>
          </cell>
          <cell r="Z29">
            <v>18257.36333333053</v>
          </cell>
        </row>
        <row r="30">
          <cell r="B30">
            <v>0</v>
          </cell>
          <cell r="C30">
            <v>7556.6166666704466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3661.9999999850079</v>
          </cell>
          <cell r="I30">
            <v>3236.4000000000024</v>
          </cell>
          <cell r="J30">
            <v>3132.0000000000023</v>
          </cell>
          <cell r="K30">
            <v>1675.3099999933747</v>
          </cell>
          <cell r="L30">
            <v>0</v>
          </cell>
          <cell r="M30">
            <v>0</v>
          </cell>
          <cell r="N30">
            <v>19262.326666648834</v>
          </cell>
          <cell r="O30">
            <v>0</v>
          </cell>
          <cell r="P30">
            <v>7556.6166666704466</v>
          </cell>
          <cell r="Q30">
            <v>7556.6166666704466</v>
          </cell>
          <cell r="R30">
            <v>7556.6166666704466</v>
          </cell>
          <cell r="S30">
            <v>7556.6166666704466</v>
          </cell>
          <cell r="T30">
            <v>7556.6166666704466</v>
          </cell>
          <cell r="U30">
            <v>11218.616666655455</v>
          </cell>
          <cell r="V30">
            <v>14455.016666655458</v>
          </cell>
          <cell r="W30">
            <v>17587.016666655461</v>
          </cell>
          <cell r="X30">
            <v>19262.326666648834</v>
          </cell>
          <cell r="Y30">
            <v>19262.326666648834</v>
          </cell>
          <cell r="Z30">
            <v>19262.326666648834</v>
          </cell>
        </row>
        <row r="32">
          <cell r="B32">
            <v>0</v>
          </cell>
          <cell r="C32">
            <v>2236.5999999950873</v>
          </cell>
          <cell r="D32">
            <v>0</v>
          </cell>
          <cell r="E32">
            <v>0</v>
          </cell>
          <cell r="F32">
            <v>18652.400000004913</v>
          </cell>
          <cell r="G32">
            <v>0</v>
          </cell>
          <cell r="H32">
            <v>0</v>
          </cell>
          <cell r="I32">
            <v>1345.5100000025993</v>
          </cell>
          <cell r="J32">
            <v>596.07499999754361</v>
          </cell>
          <cell r="K32">
            <v>0</v>
          </cell>
          <cell r="L32">
            <v>0</v>
          </cell>
          <cell r="M32">
            <v>0</v>
          </cell>
          <cell r="N32">
            <v>22830.585000000145</v>
          </cell>
          <cell r="O32">
            <v>0</v>
          </cell>
          <cell r="P32">
            <v>2236.5999999950873</v>
          </cell>
          <cell r="Q32">
            <v>2236.5999999950873</v>
          </cell>
          <cell r="R32">
            <v>2236.5999999950873</v>
          </cell>
          <cell r="S32">
            <v>20889</v>
          </cell>
          <cell r="T32">
            <v>20889</v>
          </cell>
          <cell r="U32">
            <v>20889</v>
          </cell>
          <cell r="V32">
            <v>22234.5100000026</v>
          </cell>
          <cell r="W32">
            <v>22830.585000000145</v>
          </cell>
          <cell r="X32">
            <v>22830.585000000145</v>
          </cell>
          <cell r="Y32">
            <v>22830.585000000145</v>
          </cell>
          <cell r="Z32">
            <v>22830.585000000145</v>
          </cell>
        </row>
        <row r="33">
          <cell r="B33">
            <v>0</v>
          </cell>
          <cell r="C33">
            <v>2086.7899999931219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1377.2299999993875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3464.0199999925094</v>
          </cell>
          <cell r="O33">
            <v>0</v>
          </cell>
          <cell r="P33">
            <v>2086.7899999931219</v>
          </cell>
          <cell r="Q33">
            <v>2086.7899999931219</v>
          </cell>
          <cell r="R33">
            <v>2086.7899999931219</v>
          </cell>
          <cell r="S33">
            <v>2086.7899999931219</v>
          </cell>
          <cell r="T33">
            <v>2086.7899999931219</v>
          </cell>
          <cell r="U33">
            <v>2086.7899999931219</v>
          </cell>
          <cell r="V33">
            <v>3464.0199999925094</v>
          </cell>
          <cell r="W33">
            <v>3464.0199999925094</v>
          </cell>
          <cell r="X33">
            <v>3464.0199999925094</v>
          </cell>
          <cell r="Y33">
            <v>3464.0199999925094</v>
          </cell>
          <cell r="Z33">
            <v>3464.0199999925094</v>
          </cell>
        </row>
      </sheetData>
      <sheetData sheetId="15">
        <row r="24">
          <cell r="B24">
            <v>24701.538</v>
          </cell>
          <cell r="C24">
            <v>22646.400000000001</v>
          </cell>
          <cell r="D24">
            <v>25039.1</v>
          </cell>
          <cell r="E24">
            <v>24264</v>
          </cell>
          <cell r="F24">
            <v>25072.799999999999</v>
          </cell>
          <cell r="G24">
            <v>24237.040000000001</v>
          </cell>
          <cell r="H24">
            <v>25072.799999999999</v>
          </cell>
          <cell r="I24">
            <v>25050.332999999999</v>
          </cell>
          <cell r="J24">
            <v>24264</v>
          </cell>
          <cell r="K24">
            <v>12490.343000000001</v>
          </cell>
          <cell r="L24">
            <v>12028.093999999999</v>
          </cell>
          <cell r="M24">
            <v>25072.799999999999</v>
          </cell>
          <cell r="N24">
            <v>269939.24800000002</v>
          </cell>
          <cell r="O24">
            <v>24701.538</v>
          </cell>
          <cell r="P24">
            <v>47347.938000000002</v>
          </cell>
          <cell r="Q24">
            <v>72387.038</v>
          </cell>
          <cell r="R24">
            <v>96651.038</v>
          </cell>
          <cell r="S24">
            <v>121723.838</v>
          </cell>
          <cell r="T24">
            <v>145960.878</v>
          </cell>
          <cell r="U24">
            <v>171033.67799999999</v>
          </cell>
          <cell r="V24">
            <v>196084.011</v>
          </cell>
          <cell r="W24">
            <v>220348.011</v>
          </cell>
          <cell r="X24">
            <v>232838.35399999999</v>
          </cell>
          <cell r="Y24">
            <v>244866.448</v>
          </cell>
          <cell r="Z24">
            <v>269939.24800000002</v>
          </cell>
        </row>
        <row r="25">
          <cell r="B25">
            <v>24445.418000000001</v>
          </cell>
          <cell r="C25">
            <v>22646.400000000001</v>
          </cell>
          <cell r="D25">
            <v>25039.1</v>
          </cell>
          <cell r="E25">
            <v>24264</v>
          </cell>
          <cell r="F25">
            <v>25050.895</v>
          </cell>
          <cell r="G25">
            <v>24264</v>
          </cell>
          <cell r="H25">
            <v>25072.799999999999</v>
          </cell>
          <cell r="I25">
            <v>25045.84</v>
          </cell>
          <cell r="J25">
            <v>24264</v>
          </cell>
          <cell r="K25">
            <v>24134.816999999999</v>
          </cell>
          <cell r="L25">
            <v>16838.215</v>
          </cell>
          <cell r="M25">
            <v>21442.746999999999</v>
          </cell>
          <cell r="N25">
            <v>282508.23200000002</v>
          </cell>
          <cell r="O25">
            <v>24445.418000000001</v>
          </cell>
          <cell r="P25">
            <v>47091.817999999999</v>
          </cell>
          <cell r="Q25">
            <v>72130.918000000005</v>
          </cell>
          <cell r="R25">
            <v>96394.918000000005</v>
          </cell>
          <cell r="S25">
            <v>121445.81300000001</v>
          </cell>
          <cell r="T25">
            <v>145709.81300000002</v>
          </cell>
          <cell r="U25">
            <v>170782.61300000001</v>
          </cell>
          <cell r="V25">
            <v>195828.45300000001</v>
          </cell>
          <cell r="W25">
            <v>220092.45300000001</v>
          </cell>
          <cell r="X25">
            <v>244227.27000000002</v>
          </cell>
          <cell r="Y25">
            <v>261065.48500000002</v>
          </cell>
          <cell r="Z25">
            <v>282508.23200000002</v>
          </cell>
        </row>
        <row r="26">
          <cell r="B26">
            <v>24968.892</v>
          </cell>
          <cell r="C26">
            <v>22646.400000000001</v>
          </cell>
          <cell r="D26">
            <v>15993.458000000001</v>
          </cell>
          <cell r="E26">
            <v>24264</v>
          </cell>
          <cell r="F26">
            <v>21634.838</v>
          </cell>
          <cell r="G26">
            <v>24260.63</v>
          </cell>
          <cell r="H26">
            <v>25072.799999999999</v>
          </cell>
          <cell r="I26">
            <v>25072.799999999999</v>
          </cell>
          <cell r="J26">
            <v>24112.35</v>
          </cell>
          <cell r="K26">
            <v>25106.5</v>
          </cell>
          <cell r="L26">
            <v>20237.976999999999</v>
          </cell>
          <cell r="M26">
            <v>25072.237000000001</v>
          </cell>
          <cell r="N26">
            <v>278442.88199999998</v>
          </cell>
          <cell r="O26">
            <v>24968.892</v>
          </cell>
          <cell r="P26">
            <v>47615.292000000001</v>
          </cell>
          <cell r="Q26">
            <v>63608.75</v>
          </cell>
          <cell r="R26">
            <v>87872.75</v>
          </cell>
          <cell r="S26">
            <v>109507.588</v>
          </cell>
          <cell r="T26">
            <v>133768.21799999999</v>
          </cell>
          <cell r="U26">
            <v>158841.01799999998</v>
          </cell>
          <cell r="V26">
            <v>183913.81799999997</v>
          </cell>
          <cell r="W26">
            <v>208026.16799999998</v>
          </cell>
          <cell r="X26">
            <v>233132.66799999998</v>
          </cell>
          <cell r="Y26">
            <v>253370.64499999996</v>
          </cell>
          <cell r="Z26">
            <v>278442.88199999998</v>
          </cell>
        </row>
        <row r="27">
          <cell r="B27">
            <v>22982.276999999998</v>
          </cell>
          <cell r="C27">
            <v>22646.400000000001</v>
          </cell>
          <cell r="D27">
            <v>25039.1</v>
          </cell>
          <cell r="E27">
            <v>24264</v>
          </cell>
          <cell r="F27">
            <v>21634.838</v>
          </cell>
          <cell r="G27">
            <v>24186.49</v>
          </cell>
          <cell r="H27">
            <v>25053.142</v>
          </cell>
          <cell r="I27">
            <v>25072.799999999999</v>
          </cell>
          <cell r="J27">
            <v>24112.35</v>
          </cell>
          <cell r="K27">
            <v>24882.956999999999</v>
          </cell>
          <cell r="L27">
            <v>24264</v>
          </cell>
          <cell r="M27">
            <v>25072.799999999999</v>
          </cell>
          <cell r="N27">
            <v>289211.15399999998</v>
          </cell>
          <cell r="O27">
            <v>22982.276999999998</v>
          </cell>
          <cell r="P27">
            <v>45628.676999999996</v>
          </cell>
          <cell r="Q27">
            <v>70667.777000000002</v>
          </cell>
          <cell r="R27">
            <v>94931.777000000002</v>
          </cell>
          <cell r="S27">
            <v>116566.61500000001</v>
          </cell>
          <cell r="T27">
            <v>140753.10500000001</v>
          </cell>
          <cell r="U27">
            <v>165806.247</v>
          </cell>
          <cell r="V27">
            <v>190879.04699999999</v>
          </cell>
          <cell r="W27">
            <v>214991.397</v>
          </cell>
          <cell r="X27">
            <v>239874.35399999999</v>
          </cell>
          <cell r="Y27">
            <v>264138.35399999999</v>
          </cell>
          <cell r="Z27">
            <v>289211.15399999998</v>
          </cell>
        </row>
        <row r="28">
          <cell r="B28">
            <v>16752.8</v>
          </cell>
          <cell r="C28">
            <v>0</v>
          </cell>
          <cell r="D28">
            <v>21998.601999999999</v>
          </cell>
          <cell r="E28">
            <v>34513.69</v>
          </cell>
          <cell r="F28">
            <v>34749.885000000002</v>
          </cell>
          <cell r="G28">
            <v>20165.046999999999</v>
          </cell>
          <cell r="H28">
            <v>31588.433000000001</v>
          </cell>
          <cell r="I28">
            <v>31548.913</v>
          </cell>
          <cell r="J28">
            <v>31798.075000000001</v>
          </cell>
          <cell r="K28">
            <v>34663.006999999998</v>
          </cell>
          <cell r="L28">
            <v>35064</v>
          </cell>
          <cell r="M28">
            <v>36232.800000000003</v>
          </cell>
          <cell r="N28">
            <v>329075.25199999998</v>
          </cell>
          <cell r="O28">
            <v>16752.8</v>
          </cell>
          <cell r="P28">
            <v>16752.8</v>
          </cell>
          <cell r="Q28">
            <v>38751.402000000002</v>
          </cell>
          <cell r="R28">
            <v>73265.092000000004</v>
          </cell>
          <cell r="S28">
            <v>108014.97700000001</v>
          </cell>
          <cell r="T28">
            <v>128180.024</v>
          </cell>
          <cell r="U28">
            <v>159768.45699999999</v>
          </cell>
          <cell r="V28">
            <v>191317.37</v>
          </cell>
          <cell r="W28">
            <v>223115.44500000001</v>
          </cell>
          <cell r="X28">
            <v>257778.45199999999</v>
          </cell>
          <cell r="Y28">
            <v>292842.45199999999</v>
          </cell>
          <cell r="Z28">
            <v>329075.25199999998</v>
          </cell>
        </row>
        <row r="29">
          <cell r="B29">
            <v>35250.682999999997</v>
          </cell>
          <cell r="C29">
            <v>32726.400000000001</v>
          </cell>
          <cell r="D29">
            <v>36184.1</v>
          </cell>
          <cell r="E29">
            <v>35064</v>
          </cell>
          <cell r="F29">
            <v>36232.800000000003</v>
          </cell>
          <cell r="G29">
            <v>35021.230000000003</v>
          </cell>
          <cell r="H29">
            <v>32570.799999999999</v>
          </cell>
          <cell r="I29">
            <v>31688.566999999999</v>
          </cell>
          <cell r="J29">
            <v>31697.787</v>
          </cell>
          <cell r="K29">
            <v>34755.536999999997</v>
          </cell>
          <cell r="L29">
            <v>29904.235000000001</v>
          </cell>
          <cell r="M29">
            <v>36232.800000000003</v>
          </cell>
          <cell r="N29">
            <v>407328.93900000001</v>
          </cell>
          <cell r="O29">
            <v>35250.682999999997</v>
          </cell>
          <cell r="P29">
            <v>67977.082999999999</v>
          </cell>
          <cell r="Q29">
            <v>104161.18299999999</v>
          </cell>
          <cell r="R29">
            <v>139225.18299999999</v>
          </cell>
          <cell r="S29">
            <v>175457.98300000001</v>
          </cell>
          <cell r="T29">
            <v>210479.21300000002</v>
          </cell>
          <cell r="U29">
            <v>243050.01300000001</v>
          </cell>
          <cell r="V29">
            <v>274738.58</v>
          </cell>
          <cell r="W29">
            <v>306436.36700000003</v>
          </cell>
          <cell r="X29">
            <v>341191.90400000004</v>
          </cell>
          <cell r="Y29">
            <v>371096.13900000002</v>
          </cell>
          <cell r="Z29">
            <v>407328.93900000001</v>
          </cell>
        </row>
        <row r="30">
          <cell r="B30">
            <v>36232.800000000003</v>
          </cell>
          <cell r="C30">
            <v>25169.782999999999</v>
          </cell>
          <cell r="D30">
            <v>36184.1</v>
          </cell>
          <cell r="E30">
            <v>35064</v>
          </cell>
          <cell r="F30">
            <v>36049.362999999998</v>
          </cell>
          <cell r="G30">
            <v>34987.317000000003</v>
          </cell>
          <cell r="H30">
            <v>32570.799999999999</v>
          </cell>
          <cell r="I30">
            <v>32996.400000000001</v>
          </cell>
          <cell r="J30">
            <v>31932</v>
          </cell>
          <cell r="K30">
            <v>34606.19</v>
          </cell>
          <cell r="L30">
            <v>35064</v>
          </cell>
          <cell r="M30">
            <v>36232.800000000003</v>
          </cell>
          <cell r="N30">
            <v>407089.55299999996</v>
          </cell>
          <cell r="O30">
            <v>36232.800000000003</v>
          </cell>
          <cell r="P30">
            <v>61402.582999999999</v>
          </cell>
          <cell r="Q30">
            <v>97586.68299999999</v>
          </cell>
          <cell r="R30">
            <v>132650.68299999999</v>
          </cell>
          <cell r="S30">
            <v>168700.04599999997</v>
          </cell>
          <cell r="T30">
            <v>203687.36299999998</v>
          </cell>
          <cell r="U30">
            <v>236258.16299999997</v>
          </cell>
          <cell r="V30">
            <v>269254.56299999997</v>
          </cell>
          <cell r="W30">
            <v>301186.56299999997</v>
          </cell>
          <cell r="X30">
            <v>335792.75299999997</v>
          </cell>
          <cell r="Y30">
            <v>370856.75299999997</v>
          </cell>
          <cell r="Z30">
            <v>407089.55299999996</v>
          </cell>
        </row>
        <row r="32">
          <cell r="B32">
            <v>47095.199999999997</v>
          </cell>
          <cell r="C32">
            <v>39819.919999999998</v>
          </cell>
          <cell r="D32">
            <v>47031.9</v>
          </cell>
          <cell r="E32">
            <v>45576</v>
          </cell>
          <cell r="F32">
            <v>27511.235000000001</v>
          </cell>
          <cell r="G32">
            <v>45438.85</v>
          </cell>
          <cell r="H32">
            <v>46968.6</v>
          </cell>
          <cell r="I32">
            <v>45730.400000000001</v>
          </cell>
          <cell r="J32">
            <v>44952.495000000003</v>
          </cell>
          <cell r="K32">
            <v>47158.5</v>
          </cell>
          <cell r="L32">
            <v>45576</v>
          </cell>
          <cell r="M32">
            <v>46697.837</v>
          </cell>
          <cell r="N32">
            <v>529556.93700000003</v>
          </cell>
          <cell r="O32">
            <v>47095.199999999997</v>
          </cell>
          <cell r="P32">
            <v>86915.12</v>
          </cell>
          <cell r="Q32">
            <v>133947.01999999999</v>
          </cell>
          <cell r="R32">
            <v>179523.02</v>
          </cell>
          <cell r="S32">
            <v>207034.255</v>
          </cell>
          <cell r="T32">
            <v>252473.10500000001</v>
          </cell>
          <cell r="U32">
            <v>299441.70500000002</v>
          </cell>
          <cell r="V32">
            <v>345172.10500000004</v>
          </cell>
          <cell r="W32">
            <v>390124.60000000003</v>
          </cell>
          <cell r="X32">
            <v>437283.10000000003</v>
          </cell>
          <cell r="Y32">
            <v>482859.10000000003</v>
          </cell>
          <cell r="Z32">
            <v>529556.93700000003</v>
          </cell>
        </row>
        <row r="33">
          <cell r="B33">
            <v>47095.199999999997</v>
          </cell>
          <cell r="C33">
            <v>40421.269999999997</v>
          </cell>
          <cell r="D33">
            <v>46945.39</v>
          </cell>
          <cell r="E33">
            <v>45576</v>
          </cell>
          <cell r="F33">
            <v>37359.660000000003</v>
          </cell>
          <cell r="G33">
            <v>1201.645</v>
          </cell>
          <cell r="H33">
            <v>35882.660000000003</v>
          </cell>
          <cell r="I33">
            <v>45701.845000000001</v>
          </cell>
          <cell r="J33">
            <v>45491.6</v>
          </cell>
          <cell r="K33">
            <v>47158.5</v>
          </cell>
          <cell r="L33">
            <v>45576</v>
          </cell>
          <cell r="M33">
            <v>47055.112999999998</v>
          </cell>
          <cell r="N33">
            <v>485464.88299999997</v>
          </cell>
          <cell r="O33">
            <v>47095.199999999997</v>
          </cell>
          <cell r="P33">
            <v>87516.47</v>
          </cell>
          <cell r="Q33">
            <v>134461.85999999999</v>
          </cell>
          <cell r="R33">
            <v>180037.86</v>
          </cell>
          <cell r="S33">
            <v>217397.52</v>
          </cell>
          <cell r="T33">
            <v>218599.16499999998</v>
          </cell>
          <cell r="U33">
            <v>254481.82499999998</v>
          </cell>
          <cell r="V33">
            <v>300183.67</v>
          </cell>
          <cell r="W33">
            <v>345675.26999999996</v>
          </cell>
          <cell r="X33">
            <v>392833.76999999996</v>
          </cell>
          <cell r="Y33">
            <v>438409.76999999996</v>
          </cell>
          <cell r="Z33">
            <v>485464.88299999997</v>
          </cell>
        </row>
      </sheetData>
      <sheetData sheetId="16">
        <row r="24">
          <cell r="B24">
            <v>25072.799999999999</v>
          </cell>
          <cell r="C24">
            <v>22646.400000000001</v>
          </cell>
          <cell r="D24">
            <v>25039.1</v>
          </cell>
          <cell r="E24">
            <v>24264</v>
          </cell>
          <cell r="F24">
            <v>25072.799999999999</v>
          </cell>
          <cell r="G24">
            <v>24264</v>
          </cell>
          <cell r="H24">
            <v>25072.799999999999</v>
          </cell>
          <cell r="I24">
            <v>25072.799999999999</v>
          </cell>
          <cell r="J24">
            <v>24264</v>
          </cell>
          <cell r="K24">
            <v>25106.5</v>
          </cell>
          <cell r="L24">
            <v>24264</v>
          </cell>
          <cell r="M24">
            <v>25072.799999999999</v>
          </cell>
          <cell r="N24">
            <v>295211.99999999994</v>
          </cell>
          <cell r="O24">
            <v>25072.799999999999</v>
          </cell>
          <cell r="P24">
            <v>47719.199999999997</v>
          </cell>
          <cell r="Q24">
            <v>72758.299999999988</v>
          </cell>
          <cell r="R24">
            <v>97022.299999999988</v>
          </cell>
          <cell r="S24">
            <v>122095.09999999999</v>
          </cell>
          <cell r="T24">
            <v>146359.09999999998</v>
          </cell>
          <cell r="U24">
            <v>171431.89999999997</v>
          </cell>
          <cell r="V24">
            <v>196504.69999999995</v>
          </cell>
          <cell r="W24">
            <v>220768.69999999995</v>
          </cell>
          <cell r="X24">
            <v>245875.19999999995</v>
          </cell>
          <cell r="Y24">
            <v>270139.19999999995</v>
          </cell>
          <cell r="Z24">
            <v>295211.99999999994</v>
          </cell>
        </row>
        <row r="25">
          <cell r="B25">
            <v>25072.799999999999</v>
          </cell>
          <cell r="C25">
            <v>22646.400000000001</v>
          </cell>
          <cell r="D25">
            <v>25039.1</v>
          </cell>
          <cell r="E25">
            <v>24264</v>
          </cell>
          <cell r="F25">
            <v>25072.799999999999</v>
          </cell>
          <cell r="G25">
            <v>24264</v>
          </cell>
          <cell r="H25">
            <v>25072.799999999999</v>
          </cell>
          <cell r="I25">
            <v>25072.799999999999</v>
          </cell>
          <cell r="J25">
            <v>24264</v>
          </cell>
          <cell r="K25">
            <v>25106.5</v>
          </cell>
          <cell r="L25">
            <v>24264</v>
          </cell>
          <cell r="M25">
            <v>25072.799999999999</v>
          </cell>
          <cell r="N25">
            <v>295211.99999999994</v>
          </cell>
          <cell r="O25">
            <v>25072.799999999999</v>
          </cell>
          <cell r="P25">
            <v>47719.199999999997</v>
          </cell>
          <cell r="Q25">
            <v>72758.299999999988</v>
          </cell>
          <cell r="R25">
            <v>97022.299999999988</v>
          </cell>
          <cell r="S25">
            <v>122095.09999999999</v>
          </cell>
          <cell r="T25">
            <v>146359.09999999998</v>
          </cell>
          <cell r="U25">
            <v>171431.89999999997</v>
          </cell>
          <cell r="V25">
            <v>196504.69999999995</v>
          </cell>
          <cell r="W25">
            <v>220768.69999999995</v>
          </cell>
          <cell r="X25">
            <v>245875.19999999995</v>
          </cell>
          <cell r="Y25">
            <v>270139.19999999995</v>
          </cell>
          <cell r="Z25">
            <v>295211.99999999994</v>
          </cell>
        </row>
        <row r="26">
          <cell r="B26">
            <v>25072.799999999999</v>
          </cell>
          <cell r="C26">
            <v>22646.400000000001</v>
          </cell>
          <cell r="D26">
            <v>25039.1</v>
          </cell>
          <cell r="E26">
            <v>24264</v>
          </cell>
          <cell r="F26">
            <v>25072.799999999999</v>
          </cell>
          <cell r="G26">
            <v>24264</v>
          </cell>
          <cell r="H26">
            <v>25072.799999999999</v>
          </cell>
          <cell r="I26">
            <v>25072.799999999999</v>
          </cell>
          <cell r="J26">
            <v>24264</v>
          </cell>
          <cell r="K26">
            <v>25106.5</v>
          </cell>
          <cell r="L26">
            <v>24264</v>
          </cell>
          <cell r="M26">
            <v>25072.799999999999</v>
          </cell>
          <cell r="N26">
            <v>295211.99999999994</v>
          </cell>
          <cell r="O26">
            <v>25072.799999999999</v>
          </cell>
          <cell r="P26">
            <v>47719.199999999997</v>
          </cell>
          <cell r="Q26">
            <v>72758.299999999988</v>
          </cell>
          <cell r="R26">
            <v>97022.299999999988</v>
          </cell>
          <cell r="S26">
            <v>122095.09999999999</v>
          </cell>
          <cell r="T26">
            <v>146359.09999999998</v>
          </cell>
          <cell r="U26">
            <v>171431.89999999997</v>
          </cell>
          <cell r="V26">
            <v>196504.69999999995</v>
          </cell>
          <cell r="W26">
            <v>220768.69999999995</v>
          </cell>
          <cell r="X26">
            <v>245875.19999999995</v>
          </cell>
          <cell r="Y26">
            <v>270139.19999999995</v>
          </cell>
          <cell r="Z26">
            <v>295211.99999999994</v>
          </cell>
        </row>
        <row r="27">
          <cell r="B27">
            <v>25072.799999999999</v>
          </cell>
          <cell r="C27">
            <v>22646.400000000001</v>
          </cell>
          <cell r="D27">
            <v>25039.1</v>
          </cell>
          <cell r="E27">
            <v>24264</v>
          </cell>
          <cell r="F27">
            <v>25072.799999999999</v>
          </cell>
          <cell r="G27">
            <v>24264</v>
          </cell>
          <cell r="H27">
            <v>25072.799999999999</v>
          </cell>
          <cell r="I27">
            <v>25072.799999999999</v>
          </cell>
          <cell r="J27">
            <v>24264</v>
          </cell>
          <cell r="K27">
            <v>25106.5</v>
          </cell>
          <cell r="L27">
            <v>24264</v>
          </cell>
          <cell r="M27">
            <v>25072.799999999999</v>
          </cell>
          <cell r="N27">
            <v>295211.99999999994</v>
          </cell>
          <cell r="O27">
            <v>25072.799999999999</v>
          </cell>
          <cell r="P27">
            <v>47719.199999999997</v>
          </cell>
          <cell r="Q27">
            <v>72758.299999999988</v>
          </cell>
          <cell r="R27">
            <v>97022.299999999988</v>
          </cell>
          <cell r="S27">
            <v>122095.09999999999</v>
          </cell>
          <cell r="T27">
            <v>146359.09999999998</v>
          </cell>
          <cell r="U27">
            <v>171431.89999999997</v>
          </cell>
          <cell r="V27">
            <v>196504.69999999995</v>
          </cell>
          <cell r="W27">
            <v>220768.69999999995</v>
          </cell>
          <cell r="X27">
            <v>245875.19999999995</v>
          </cell>
          <cell r="Y27">
            <v>270139.19999999995</v>
          </cell>
          <cell r="Z27">
            <v>295211.99999999994</v>
          </cell>
        </row>
        <row r="28">
          <cell r="B28">
            <v>36232.800000000003</v>
          </cell>
          <cell r="C28">
            <v>32726.400000000001</v>
          </cell>
          <cell r="D28">
            <v>36184.1</v>
          </cell>
          <cell r="E28">
            <v>35064</v>
          </cell>
          <cell r="F28">
            <v>36232.800000000003</v>
          </cell>
          <cell r="G28">
            <v>35064</v>
          </cell>
          <cell r="H28">
            <v>36232.800000000003</v>
          </cell>
          <cell r="I28">
            <v>36232.800000000003</v>
          </cell>
          <cell r="J28">
            <v>35064</v>
          </cell>
          <cell r="K28">
            <v>36281.5</v>
          </cell>
          <cell r="L28">
            <v>35064</v>
          </cell>
          <cell r="M28">
            <v>36232.800000000003</v>
          </cell>
          <cell r="N28">
            <v>426612</v>
          </cell>
          <cell r="O28">
            <v>36232.800000000003</v>
          </cell>
          <cell r="P28">
            <v>68959.200000000012</v>
          </cell>
          <cell r="Q28">
            <v>105143.30000000002</v>
          </cell>
          <cell r="R28">
            <v>140207.30000000002</v>
          </cell>
          <cell r="S28">
            <v>176440.10000000003</v>
          </cell>
          <cell r="T28">
            <v>211504.10000000003</v>
          </cell>
          <cell r="U28">
            <v>247736.90000000002</v>
          </cell>
          <cell r="V28">
            <v>283969.7</v>
          </cell>
          <cell r="W28">
            <v>319033.7</v>
          </cell>
          <cell r="X28">
            <v>355315.20000000001</v>
          </cell>
          <cell r="Y28">
            <v>390379.2</v>
          </cell>
          <cell r="Z28">
            <v>426612</v>
          </cell>
        </row>
        <row r="29">
          <cell r="B29">
            <v>36232.800000000003</v>
          </cell>
          <cell r="C29">
            <v>32726.400000000001</v>
          </cell>
          <cell r="D29">
            <v>36184.1</v>
          </cell>
          <cell r="E29">
            <v>35064</v>
          </cell>
          <cell r="F29">
            <v>36232.800000000003</v>
          </cell>
          <cell r="G29">
            <v>35064</v>
          </cell>
          <cell r="H29">
            <v>36232.800000000003</v>
          </cell>
          <cell r="I29">
            <v>36232.800000000003</v>
          </cell>
          <cell r="J29">
            <v>35064</v>
          </cell>
          <cell r="K29">
            <v>36281.5</v>
          </cell>
          <cell r="L29">
            <v>35064</v>
          </cell>
          <cell r="M29">
            <v>36232.800000000003</v>
          </cell>
          <cell r="N29">
            <v>426612</v>
          </cell>
          <cell r="O29">
            <v>36232.800000000003</v>
          </cell>
          <cell r="P29">
            <v>68959.200000000012</v>
          </cell>
          <cell r="Q29">
            <v>105143.30000000002</v>
          </cell>
          <cell r="R29">
            <v>140207.30000000002</v>
          </cell>
          <cell r="S29">
            <v>176440.10000000003</v>
          </cell>
          <cell r="T29">
            <v>211504.10000000003</v>
          </cell>
          <cell r="U29">
            <v>247736.90000000002</v>
          </cell>
          <cell r="V29">
            <v>283969.7</v>
          </cell>
          <cell r="W29">
            <v>319033.7</v>
          </cell>
          <cell r="X29">
            <v>355315.20000000001</v>
          </cell>
          <cell r="Y29">
            <v>390379.2</v>
          </cell>
          <cell r="Z29">
            <v>426612</v>
          </cell>
        </row>
        <row r="30">
          <cell r="B30">
            <v>36232.800000000003</v>
          </cell>
          <cell r="C30">
            <v>32726.400000000001</v>
          </cell>
          <cell r="D30">
            <v>36184.1</v>
          </cell>
          <cell r="E30">
            <v>35064</v>
          </cell>
          <cell r="F30">
            <v>36232.800000000003</v>
          </cell>
          <cell r="G30">
            <v>35064</v>
          </cell>
          <cell r="H30">
            <v>36232.800000000003</v>
          </cell>
          <cell r="I30">
            <v>36232.800000000003</v>
          </cell>
          <cell r="J30">
            <v>35064</v>
          </cell>
          <cell r="K30">
            <v>36281.5</v>
          </cell>
          <cell r="L30">
            <v>35064</v>
          </cell>
          <cell r="M30">
            <v>36232.800000000003</v>
          </cell>
          <cell r="N30">
            <v>426612</v>
          </cell>
          <cell r="O30">
            <v>36232.800000000003</v>
          </cell>
          <cell r="P30">
            <v>68959.200000000012</v>
          </cell>
          <cell r="Q30">
            <v>105143.30000000002</v>
          </cell>
          <cell r="R30">
            <v>140207.30000000002</v>
          </cell>
          <cell r="S30">
            <v>176440.10000000003</v>
          </cell>
          <cell r="T30">
            <v>211504.10000000003</v>
          </cell>
          <cell r="U30">
            <v>247736.90000000002</v>
          </cell>
          <cell r="V30">
            <v>283969.7</v>
          </cell>
          <cell r="W30">
            <v>319033.7</v>
          </cell>
          <cell r="X30">
            <v>355315.20000000001</v>
          </cell>
          <cell r="Y30">
            <v>390379.2</v>
          </cell>
          <cell r="Z30">
            <v>426612</v>
          </cell>
        </row>
        <row r="32">
          <cell r="B32">
            <v>47095.199999999997</v>
          </cell>
          <cell r="C32">
            <v>42537.599999999999</v>
          </cell>
          <cell r="D32">
            <v>47031.9</v>
          </cell>
          <cell r="E32">
            <v>45576</v>
          </cell>
          <cell r="F32">
            <v>47095.199999999997</v>
          </cell>
          <cell r="G32">
            <v>45576</v>
          </cell>
          <cell r="H32">
            <v>47095.199999999997</v>
          </cell>
          <cell r="I32">
            <v>47095.199999999997</v>
          </cell>
          <cell r="J32">
            <v>45576</v>
          </cell>
          <cell r="K32">
            <v>47158.5</v>
          </cell>
          <cell r="L32">
            <v>45576</v>
          </cell>
          <cell r="M32">
            <v>47095.199999999997</v>
          </cell>
          <cell r="N32">
            <v>554508</v>
          </cell>
          <cell r="O32">
            <v>47095.199999999997</v>
          </cell>
          <cell r="P32">
            <v>89632.799999999988</v>
          </cell>
          <cell r="Q32">
            <v>136664.69999999998</v>
          </cell>
          <cell r="R32">
            <v>182240.69999999998</v>
          </cell>
          <cell r="S32">
            <v>229335.89999999997</v>
          </cell>
          <cell r="T32">
            <v>274911.89999999997</v>
          </cell>
          <cell r="U32">
            <v>322007.09999999998</v>
          </cell>
          <cell r="V32">
            <v>369102.3</v>
          </cell>
          <cell r="W32">
            <v>414678.3</v>
          </cell>
          <cell r="X32">
            <v>461836.79999999999</v>
          </cell>
          <cell r="Y32">
            <v>507412.8</v>
          </cell>
          <cell r="Z32">
            <v>554508</v>
          </cell>
        </row>
        <row r="33">
          <cell r="B33">
            <v>47095.199999999997</v>
          </cell>
          <cell r="C33">
            <v>42537.599999999999</v>
          </cell>
          <cell r="D33">
            <v>47031.9</v>
          </cell>
          <cell r="E33">
            <v>45576</v>
          </cell>
          <cell r="F33">
            <v>47095.199999999997</v>
          </cell>
          <cell r="G33">
            <v>45576</v>
          </cell>
          <cell r="H33">
            <v>47095.199999999997</v>
          </cell>
          <cell r="I33">
            <v>47095.199999999997</v>
          </cell>
          <cell r="J33">
            <v>45576</v>
          </cell>
          <cell r="K33">
            <v>47158.5</v>
          </cell>
          <cell r="L33">
            <v>45576</v>
          </cell>
          <cell r="M33">
            <v>47095.199999999997</v>
          </cell>
          <cell r="N33">
            <v>554508</v>
          </cell>
          <cell r="O33">
            <v>47095.199999999997</v>
          </cell>
          <cell r="P33">
            <v>89632.799999999988</v>
          </cell>
          <cell r="Q33">
            <v>136664.69999999998</v>
          </cell>
          <cell r="R33">
            <v>182240.69999999998</v>
          </cell>
          <cell r="S33">
            <v>229335.89999999997</v>
          </cell>
          <cell r="T33">
            <v>274911.89999999997</v>
          </cell>
          <cell r="U33">
            <v>322007.09999999998</v>
          </cell>
          <cell r="V33">
            <v>369102.3</v>
          </cell>
          <cell r="W33">
            <v>414678.3</v>
          </cell>
          <cell r="X33">
            <v>461836.79999999999</v>
          </cell>
          <cell r="Y33">
            <v>507412.8</v>
          </cell>
          <cell r="Z33">
            <v>554508</v>
          </cell>
        </row>
      </sheetData>
      <sheetData sheetId="17">
        <row r="24">
          <cell r="B24">
            <v>0.98519000000000001</v>
          </cell>
          <cell r="C24">
            <v>1</v>
          </cell>
          <cell r="D24">
            <v>1</v>
          </cell>
          <cell r="E24">
            <v>1</v>
          </cell>
          <cell r="F24">
            <v>1</v>
          </cell>
          <cell r="G24">
            <v>0.99888999999999994</v>
          </cell>
          <cell r="H24">
            <v>1</v>
          </cell>
          <cell r="I24">
            <v>0.99909999999999999</v>
          </cell>
          <cell r="J24">
            <v>1</v>
          </cell>
          <cell r="K24">
            <v>0.49748999999999999</v>
          </cell>
          <cell r="L24">
            <v>0.49571999999999999</v>
          </cell>
          <cell r="M24">
            <v>1</v>
          </cell>
          <cell r="N24">
            <v>0.91439000000000004</v>
          </cell>
          <cell r="O24">
            <v>0.98519000000000001</v>
          </cell>
          <cell r="P24">
            <v>0.99221999999999999</v>
          </cell>
          <cell r="Q24">
            <v>0.99490000000000001</v>
          </cell>
          <cell r="R24">
            <v>0.99617</v>
          </cell>
          <cell r="S24">
            <v>0.99695999999999996</v>
          </cell>
          <cell r="T24">
            <v>0.99728000000000006</v>
          </cell>
          <cell r="U24">
            <v>0.99768000000000001</v>
          </cell>
          <cell r="V24">
            <v>0.99785999999999997</v>
          </cell>
          <cell r="W24">
            <v>0.99809000000000003</v>
          </cell>
          <cell r="X24">
            <v>0.94698000000000004</v>
          </cell>
          <cell r="Y24">
            <v>0.90644999999999998</v>
          </cell>
          <cell r="Z24">
            <v>0.91439000000000004</v>
          </cell>
        </row>
        <row r="25">
          <cell r="B25">
            <v>0.97497999999999996</v>
          </cell>
          <cell r="C25">
            <v>1</v>
          </cell>
          <cell r="D25">
            <v>1</v>
          </cell>
          <cell r="E25">
            <v>1</v>
          </cell>
          <cell r="F25">
            <v>0.99912999999999996</v>
          </cell>
          <cell r="G25">
            <v>1</v>
          </cell>
          <cell r="H25">
            <v>1</v>
          </cell>
          <cell r="I25">
            <v>0.99892000000000003</v>
          </cell>
          <cell r="J25">
            <v>1</v>
          </cell>
          <cell r="K25">
            <v>0.96130000000000004</v>
          </cell>
          <cell r="L25">
            <v>0.69396000000000002</v>
          </cell>
          <cell r="M25">
            <v>0.85521999999999998</v>
          </cell>
          <cell r="N25">
            <v>0.95696999999999999</v>
          </cell>
          <cell r="O25">
            <v>0.97497999999999996</v>
          </cell>
          <cell r="P25">
            <v>0.98685</v>
          </cell>
          <cell r="Q25">
            <v>0.99138000000000004</v>
          </cell>
          <cell r="R25">
            <v>0.99353000000000002</v>
          </cell>
          <cell r="S25">
            <v>0.99468000000000001</v>
          </cell>
          <cell r="T25">
            <v>0.99556</v>
          </cell>
          <cell r="U25">
            <v>0.99621000000000004</v>
          </cell>
          <cell r="V25">
            <v>0.99656</v>
          </cell>
          <cell r="W25">
            <v>0.99694000000000005</v>
          </cell>
          <cell r="X25">
            <v>0.99329999999999996</v>
          </cell>
          <cell r="Y25">
            <v>0.96640999999999999</v>
          </cell>
          <cell r="Z25">
            <v>0.95696999999999999</v>
          </cell>
        </row>
        <row r="26">
          <cell r="B26">
            <v>0.99585999999999997</v>
          </cell>
          <cell r="C26">
            <v>1</v>
          </cell>
          <cell r="D26">
            <v>0.63873999999999997</v>
          </cell>
          <cell r="E26">
            <v>1</v>
          </cell>
          <cell r="F26">
            <v>0.86287999999999998</v>
          </cell>
          <cell r="G26">
            <v>0.99985999999999997</v>
          </cell>
          <cell r="H26">
            <v>1</v>
          </cell>
          <cell r="I26">
            <v>1</v>
          </cell>
          <cell r="J26">
            <v>0.99375000000000002</v>
          </cell>
          <cell r="K26">
            <v>1</v>
          </cell>
          <cell r="L26">
            <v>0.83406999999999998</v>
          </cell>
          <cell r="M26">
            <v>0.99997999999999998</v>
          </cell>
          <cell r="N26">
            <v>0.94320000000000004</v>
          </cell>
          <cell r="O26">
            <v>0.99585999999999997</v>
          </cell>
          <cell r="P26">
            <v>0.99782000000000004</v>
          </cell>
          <cell r="Q26">
            <v>0.87424999999999997</v>
          </cell>
          <cell r="R26">
            <v>0.90569999999999995</v>
          </cell>
          <cell r="S26">
            <v>0.89690000000000003</v>
          </cell>
          <cell r="T26">
            <v>0.91396999999999995</v>
          </cell>
          <cell r="U26">
            <v>0.92654999999999998</v>
          </cell>
          <cell r="V26">
            <v>0.93593000000000004</v>
          </cell>
          <cell r="W26">
            <v>0.94228000000000001</v>
          </cell>
          <cell r="X26">
            <v>0.94816999999999996</v>
          </cell>
          <cell r="Y26">
            <v>0.93793000000000004</v>
          </cell>
          <cell r="Z26">
            <v>0.94320000000000004</v>
          </cell>
        </row>
        <row r="27">
          <cell r="B27">
            <v>0.91661999999999999</v>
          </cell>
          <cell r="C27">
            <v>1</v>
          </cell>
          <cell r="D27">
            <v>1</v>
          </cell>
          <cell r="E27">
            <v>1</v>
          </cell>
          <cell r="F27">
            <v>0.86287999999999998</v>
          </cell>
          <cell r="G27">
            <v>0.99680999999999997</v>
          </cell>
          <cell r="H27">
            <v>0.99922</v>
          </cell>
          <cell r="I27">
            <v>1</v>
          </cell>
          <cell r="J27">
            <v>0.99375000000000002</v>
          </cell>
          <cell r="K27">
            <v>0.99109999999999998</v>
          </cell>
          <cell r="L27">
            <v>1</v>
          </cell>
          <cell r="M27">
            <v>1</v>
          </cell>
          <cell r="N27">
            <v>0.97967000000000004</v>
          </cell>
          <cell r="O27">
            <v>0.91661999999999999</v>
          </cell>
          <cell r="P27">
            <v>0.95618999999999998</v>
          </cell>
          <cell r="Q27">
            <v>0.97126999999999997</v>
          </cell>
          <cell r="R27">
            <v>0.97845000000000004</v>
          </cell>
          <cell r="S27">
            <v>0.95472000000000001</v>
          </cell>
          <cell r="T27">
            <v>0.9617</v>
          </cell>
          <cell r="U27">
            <v>0.96718000000000004</v>
          </cell>
          <cell r="V27">
            <v>0.97136999999999996</v>
          </cell>
          <cell r="W27">
            <v>0.97382999999999997</v>
          </cell>
          <cell r="X27">
            <v>0.97558999999999996</v>
          </cell>
          <cell r="Y27">
            <v>0.97779000000000005</v>
          </cell>
          <cell r="Z27">
            <v>0.97967000000000004</v>
          </cell>
        </row>
        <row r="28">
          <cell r="B28">
            <v>0.46237</v>
          </cell>
          <cell r="C28">
            <v>0</v>
          </cell>
          <cell r="D28">
            <v>0.60795999999999994</v>
          </cell>
          <cell r="E28">
            <v>0.98431000000000002</v>
          </cell>
          <cell r="F28">
            <v>0.95906999999999998</v>
          </cell>
          <cell r="G28">
            <v>0.57508999999999999</v>
          </cell>
          <cell r="H28">
            <v>0.87182000000000004</v>
          </cell>
          <cell r="I28">
            <v>0.87073</v>
          </cell>
          <cell r="J28">
            <v>0.90686</v>
          </cell>
          <cell r="K28">
            <v>0.95538999999999996</v>
          </cell>
          <cell r="L28">
            <v>1</v>
          </cell>
          <cell r="M28">
            <v>1</v>
          </cell>
          <cell r="N28">
            <v>0.77137</v>
          </cell>
          <cell r="O28">
            <v>0.46237</v>
          </cell>
          <cell r="P28">
            <v>0.24293999999999999</v>
          </cell>
          <cell r="Q28">
            <v>0.36856</v>
          </cell>
          <cell r="R28">
            <v>0.52254999999999996</v>
          </cell>
          <cell r="S28">
            <v>0.61219000000000001</v>
          </cell>
          <cell r="T28">
            <v>0.60604000000000002</v>
          </cell>
          <cell r="U28">
            <v>0.64490999999999998</v>
          </cell>
          <cell r="V28">
            <v>0.67371999999999999</v>
          </cell>
          <cell r="W28">
            <v>0.69935000000000003</v>
          </cell>
          <cell r="X28">
            <v>0.72548999999999997</v>
          </cell>
          <cell r="Y28">
            <v>0.75014999999999998</v>
          </cell>
          <cell r="Z28">
            <v>0.77137</v>
          </cell>
        </row>
        <row r="29">
          <cell r="B29">
            <v>0.97289000000000003</v>
          </cell>
          <cell r="C29">
            <v>1</v>
          </cell>
          <cell r="D29">
            <v>1</v>
          </cell>
          <cell r="E29">
            <v>1</v>
          </cell>
          <cell r="F29">
            <v>1</v>
          </cell>
          <cell r="G29">
            <v>0.99878</v>
          </cell>
          <cell r="H29">
            <v>0.89893000000000001</v>
          </cell>
          <cell r="I29">
            <v>0.87458000000000002</v>
          </cell>
          <cell r="J29">
            <v>0.90400000000000003</v>
          </cell>
          <cell r="K29">
            <v>0.95794000000000001</v>
          </cell>
          <cell r="L29">
            <v>0.85285</v>
          </cell>
          <cell r="M29">
            <v>1</v>
          </cell>
          <cell r="N29">
            <v>0.95479999999999998</v>
          </cell>
          <cell r="O29">
            <v>0.97289000000000003</v>
          </cell>
          <cell r="P29">
            <v>0.98575999999999997</v>
          </cell>
          <cell r="Q29">
            <v>0.99065999999999999</v>
          </cell>
          <cell r="R29">
            <v>0.99299999999999999</v>
          </cell>
          <cell r="S29">
            <v>0.99443000000000004</v>
          </cell>
          <cell r="T29">
            <v>0.99514999999999998</v>
          </cell>
          <cell r="U29">
            <v>0.98107999999999995</v>
          </cell>
          <cell r="V29">
            <v>0.96748999999999996</v>
          </cell>
          <cell r="W29">
            <v>0.96050999999999997</v>
          </cell>
          <cell r="X29">
            <v>0.96025000000000005</v>
          </cell>
          <cell r="Y29">
            <v>0.9506</v>
          </cell>
          <cell r="Z29">
            <v>0.95479999999999998</v>
          </cell>
        </row>
        <row r="30">
          <cell r="B30">
            <v>1</v>
          </cell>
          <cell r="C30">
            <v>0.76910000000000001</v>
          </cell>
          <cell r="D30">
            <v>1</v>
          </cell>
          <cell r="E30">
            <v>1</v>
          </cell>
          <cell r="F30">
            <v>0.99494000000000005</v>
          </cell>
          <cell r="G30">
            <v>0.99780999999999997</v>
          </cell>
          <cell r="H30">
            <v>0.89893000000000001</v>
          </cell>
          <cell r="I30">
            <v>0.91068000000000005</v>
          </cell>
          <cell r="J30">
            <v>0.91068000000000005</v>
          </cell>
          <cell r="K30">
            <v>0.95382</v>
          </cell>
          <cell r="L30">
            <v>1</v>
          </cell>
          <cell r="M30">
            <v>1</v>
          </cell>
          <cell r="N30">
            <v>0.95423999999999998</v>
          </cell>
          <cell r="O30">
            <v>1</v>
          </cell>
          <cell r="P30">
            <v>0.89041999999999999</v>
          </cell>
          <cell r="Q30">
            <v>0.92813000000000001</v>
          </cell>
          <cell r="R30">
            <v>0.94610000000000005</v>
          </cell>
          <cell r="S30">
            <v>0.95613000000000004</v>
          </cell>
          <cell r="T30">
            <v>0.96304000000000001</v>
          </cell>
          <cell r="U30">
            <v>0.95367000000000002</v>
          </cell>
          <cell r="V30">
            <v>0.94818000000000002</v>
          </cell>
          <cell r="W30">
            <v>0.94406000000000001</v>
          </cell>
          <cell r="X30">
            <v>0.94506000000000001</v>
          </cell>
          <cell r="Y30">
            <v>0.94999</v>
          </cell>
          <cell r="Z30">
            <v>0.95423999999999998</v>
          </cell>
        </row>
        <row r="32">
          <cell r="B32">
            <v>1</v>
          </cell>
          <cell r="C32">
            <v>0.93611</v>
          </cell>
          <cell r="D32">
            <v>1</v>
          </cell>
          <cell r="E32">
            <v>1</v>
          </cell>
          <cell r="F32">
            <v>0.58416000000000001</v>
          </cell>
          <cell r="G32">
            <v>0.99699000000000004</v>
          </cell>
          <cell r="H32">
            <v>0.99731000000000003</v>
          </cell>
          <cell r="I32">
            <v>0.97101999999999999</v>
          </cell>
          <cell r="J32">
            <v>0.98631999999999997</v>
          </cell>
          <cell r="K32">
            <v>1</v>
          </cell>
          <cell r="L32">
            <v>1</v>
          </cell>
          <cell r="M32">
            <v>0.99156</v>
          </cell>
          <cell r="N32">
            <v>0.95499999999999996</v>
          </cell>
          <cell r="O32">
            <v>1</v>
          </cell>
          <cell r="P32">
            <v>0.96967999999999999</v>
          </cell>
          <cell r="Q32">
            <v>0.98011000000000004</v>
          </cell>
          <cell r="R32">
            <v>0.98509000000000002</v>
          </cell>
          <cell r="S32">
            <v>0.90276000000000001</v>
          </cell>
          <cell r="T32">
            <v>0.91837999999999997</v>
          </cell>
          <cell r="U32">
            <v>0.92991999999999997</v>
          </cell>
          <cell r="V32">
            <v>0.93516999999999995</v>
          </cell>
          <cell r="W32">
            <v>0.94079000000000002</v>
          </cell>
          <cell r="X32">
            <v>0.94682999999999995</v>
          </cell>
          <cell r="Y32">
            <v>0.95160999999999996</v>
          </cell>
          <cell r="Z32">
            <v>0.95499999999999996</v>
          </cell>
        </row>
        <row r="33">
          <cell r="B33">
            <v>1</v>
          </cell>
          <cell r="C33">
            <v>0.95025000000000004</v>
          </cell>
          <cell r="D33">
            <v>0.99816000000000005</v>
          </cell>
          <cell r="E33">
            <v>1</v>
          </cell>
          <cell r="F33">
            <v>0.79327999999999999</v>
          </cell>
          <cell r="G33">
            <v>2.6370000000000001E-2</v>
          </cell>
          <cell r="H33">
            <v>0.76192000000000004</v>
          </cell>
          <cell r="I33">
            <v>0.97040999999999999</v>
          </cell>
          <cell r="J33">
            <v>0.99814999999999998</v>
          </cell>
          <cell r="K33">
            <v>1</v>
          </cell>
          <cell r="L33">
            <v>1</v>
          </cell>
          <cell r="M33">
            <v>0.99914999999999998</v>
          </cell>
          <cell r="N33">
            <v>0.87548999999999999</v>
          </cell>
          <cell r="O33">
            <v>1</v>
          </cell>
          <cell r="P33">
            <v>0.97638999999999998</v>
          </cell>
          <cell r="Q33">
            <v>0.98387999999999998</v>
          </cell>
          <cell r="R33">
            <v>0.98790999999999995</v>
          </cell>
          <cell r="S33">
            <v>0.94794</v>
          </cell>
          <cell r="T33">
            <v>0.79515999999999998</v>
          </cell>
          <cell r="U33">
            <v>0.7903</v>
          </cell>
          <cell r="V33">
            <v>0.81328</v>
          </cell>
          <cell r="W33">
            <v>0.83360000000000001</v>
          </cell>
          <cell r="X33">
            <v>0.85058999999999996</v>
          </cell>
          <cell r="Y33">
            <v>0.86400999999999994</v>
          </cell>
          <cell r="Z33">
            <v>0.87548999999999999</v>
          </cell>
        </row>
      </sheetData>
      <sheetData sheetId="18">
        <row r="24">
          <cell r="B24" t="str">
            <v>Tecnologia</v>
          </cell>
          <cell r="C24">
            <v>204</v>
          </cell>
          <cell r="D24">
            <v>204</v>
          </cell>
          <cell r="E24">
            <v>204</v>
          </cell>
          <cell r="F24">
            <v>204</v>
          </cell>
          <cell r="G24">
            <v>204</v>
          </cell>
          <cell r="H24">
            <v>204</v>
          </cell>
          <cell r="I24">
            <v>204</v>
          </cell>
          <cell r="J24">
            <v>204</v>
          </cell>
          <cell r="K24">
            <v>204</v>
          </cell>
          <cell r="L24">
            <v>204</v>
          </cell>
          <cell r="M24">
            <v>204</v>
          </cell>
          <cell r="N24">
            <v>204</v>
          </cell>
        </row>
        <row r="25">
          <cell r="B25" t="str">
            <v>Tecnologia</v>
          </cell>
          <cell r="C25">
            <v>189.9</v>
          </cell>
          <cell r="D25">
            <v>189.9</v>
          </cell>
          <cell r="E25">
            <v>189.9</v>
          </cell>
          <cell r="F25">
            <v>189.9</v>
          </cell>
          <cell r="G25">
            <v>189.9</v>
          </cell>
          <cell r="H25">
            <v>189.9</v>
          </cell>
          <cell r="I25">
            <v>189.9</v>
          </cell>
          <cell r="J25">
            <v>189.9</v>
          </cell>
          <cell r="K25">
            <v>189.9</v>
          </cell>
          <cell r="L25">
            <v>189.9</v>
          </cell>
          <cell r="M25">
            <v>189.9</v>
          </cell>
          <cell r="N25">
            <v>189.9</v>
          </cell>
        </row>
        <row r="26">
          <cell r="B26" t="str">
            <v>Tecnologia</v>
          </cell>
          <cell r="C26">
            <v>134.80000000000001</v>
          </cell>
          <cell r="D26">
            <v>134.80000000000001</v>
          </cell>
          <cell r="E26">
            <v>134.80000000000001</v>
          </cell>
          <cell r="F26">
            <v>134.80000000000001</v>
          </cell>
          <cell r="G26">
            <v>134.80000000000001</v>
          </cell>
          <cell r="H26">
            <v>134.80000000000001</v>
          </cell>
          <cell r="I26">
            <v>134.80000000000001</v>
          </cell>
          <cell r="J26">
            <v>134.80000000000001</v>
          </cell>
          <cell r="K26">
            <v>134.80000000000001</v>
          </cell>
          <cell r="L26">
            <v>134.80000000000001</v>
          </cell>
          <cell r="M26">
            <v>134.80000000000001</v>
          </cell>
          <cell r="N26">
            <v>134.80000000000001</v>
          </cell>
        </row>
      </sheetData>
      <sheetData sheetId="19">
        <row r="24">
          <cell r="B24" t="str">
            <v>Tecnologia</v>
          </cell>
          <cell r="C24">
            <v>24939.34</v>
          </cell>
          <cell r="D24">
            <v>38278.228999999999</v>
          </cell>
          <cell r="E24">
            <v>95177.619000000006</v>
          </cell>
          <cell r="F24">
            <v>13354.991</v>
          </cell>
          <cell r="G24">
            <v>40756.502999999997</v>
          </cell>
          <cell r="H24">
            <v>52414.600000000006</v>
          </cell>
          <cell r="I24">
            <v>9123.5450000000001</v>
          </cell>
          <cell r="J24">
            <v>11440.946</v>
          </cell>
          <cell r="K24">
            <v>38782.934000000001</v>
          </cell>
          <cell r="L24">
            <v>39741.376000000004</v>
          </cell>
          <cell r="M24">
            <v>5090.6019999999999</v>
          </cell>
          <cell r="N24">
            <v>1682.2979999999998</v>
          </cell>
          <cell r="O24">
            <v>370782.98300000001</v>
          </cell>
          <cell r="P24">
            <v>24939.34</v>
          </cell>
          <cell r="Q24">
            <v>63217.569000000003</v>
          </cell>
          <cell r="R24">
            <v>158395.18800000002</v>
          </cell>
          <cell r="S24">
            <v>171750.17900000003</v>
          </cell>
          <cell r="T24">
            <v>212506.68200000003</v>
          </cell>
          <cell r="U24">
            <v>264921.28200000001</v>
          </cell>
          <cell r="V24">
            <v>274044.82699999999</v>
          </cell>
          <cell r="W24">
            <v>285485.77299999999</v>
          </cell>
          <cell r="X24">
            <v>324268.70699999999</v>
          </cell>
          <cell r="Y24">
            <v>364010.08299999998</v>
          </cell>
          <cell r="Z24">
            <v>369100.685</v>
          </cell>
        </row>
        <row r="25">
          <cell r="B25" t="str">
            <v>Tecnologia</v>
          </cell>
          <cell r="C25">
            <v>106485.141</v>
          </cell>
          <cell r="D25">
            <v>82644.766000000003</v>
          </cell>
          <cell r="E25">
            <v>77973.062999999995</v>
          </cell>
          <cell r="F25">
            <v>100377.511</v>
          </cell>
          <cell r="G25">
            <v>51849.606</v>
          </cell>
          <cell r="H25">
            <v>53740.729999999996</v>
          </cell>
          <cell r="I25">
            <v>101861.31499999999</v>
          </cell>
          <cell r="J25">
            <v>103747.09</v>
          </cell>
          <cell r="K25">
            <v>42070.010999999999</v>
          </cell>
          <cell r="L25">
            <v>80108.330999999991</v>
          </cell>
          <cell r="M25">
            <v>97708.459999999992</v>
          </cell>
          <cell r="N25">
            <v>91112.603000000003</v>
          </cell>
          <cell r="O25">
            <v>989678.62699999975</v>
          </cell>
          <cell r="P25">
            <v>106485.141</v>
          </cell>
          <cell r="Q25">
            <v>189129.90700000001</v>
          </cell>
          <cell r="R25">
            <v>267102.96999999997</v>
          </cell>
          <cell r="S25">
            <v>367480.48099999997</v>
          </cell>
          <cell r="T25">
            <v>419330.08699999994</v>
          </cell>
          <cell r="U25">
            <v>473070.81699999992</v>
          </cell>
          <cell r="V25">
            <v>574932.13199999987</v>
          </cell>
          <cell r="W25">
            <v>678679.22199999983</v>
          </cell>
          <cell r="X25">
            <v>720749.23299999977</v>
          </cell>
          <cell r="Y25">
            <v>800857.56399999978</v>
          </cell>
          <cell r="Z25">
            <v>898566.02399999974</v>
          </cell>
        </row>
        <row r="26">
          <cell r="B26" t="str">
            <v>Tecnologia</v>
          </cell>
          <cell r="C26">
            <v>18105.541000000001</v>
          </cell>
          <cell r="D26">
            <v>732.0440000000001</v>
          </cell>
          <cell r="E26">
            <v>5981.4359999999997</v>
          </cell>
          <cell r="F26">
            <v>294.084</v>
          </cell>
          <cell r="G26">
            <v>1192.0829999999999</v>
          </cell>
          <cell r="H26">
            <v>854.9910000000001</v>
          </cell>
          <cell r="I26">
            <v>1350.7840000000001</v>
          </cell>
          <cell r="J26">
            <v>765.65600000000006</v>
          </cell>
          <cell r="K26">
            <v>574.39400000000001</v>
          </cell>
          <cell r="L26">
            <v>775.39799999999991</v>
          </cell>
          <cell r="M26">
            <v>1702.6379999999999</v>
          </cell>
          <cell r="N26">
            <v>656.34100000000001</v>
          </cell>
          <cell r="O26">
            <v>32985.39</v>
          </cell>
          <cell r="P26">
            <v>18105.541000000001</v>
          </cell>
          <cell r="Q26">
            <v>18837.585000000003</v>
          </cell>
          <cell r="R26">
            <v>24819.021000000001</v>
          </cell>
          <cell r="S26">
            <v>25113.105</v>
          </cell>
          <cell r="T26">
            <v>26305.187999999998</v>
          </cell>
          <cell r="U26">
            <v>27160.179</v>
          </cell>
          <cell r="V26">
            <v>28510.963</v>
          </cell>
          <cell r="W26">
            <v>29276.618999999999</v>
          </cell>
          <cell r="X26">
            <v>29851.012999999999</v>
          </cell>
          <cell r="Y26">
            <v>30626.411</v>
          </cell>
          <cell r="Z26">
            <v>32329.048999999999</v>
          </cell>
        </row>
      </sheetData>
      <sheetData sheetId="20">
        <row r="24">
          <cell r="B24" t="str">
            <v>Tecnologia</v>
          </cell>
          <cell r="C24">
            <v>24658.421000000002</v>
          </cell>
          <cell r="D24">
            <v>37524.822</v>
          </cell>
          <cell r="E24">
            <v>93125.831000000006</v>
          </cell>
          <cell r="F24">
            <v>13087.204999999998</v>
          </cell>
          <cell r="G24">
            <v>40165.618000000002</v>
          </cell>
          <cell r="H24">
            <v>51542.173000000003</v>
          </cell>
          <cell r="I24">
            <v>8932.1260000000002</v>
          </cell>
          <cell r="J24">
            <v>11222.036</v>
          </cell>
          <cell r="K24">
            <v>38003.951999999997</v>
          </cell>
          <cell r="L24">
            <v>38903.009999999995</v>
          </cell>
          <cell r="M24">
            <v>4946.098</v>
          </cell>
          <cell r="N24">
            <v>1641.547</v>
          </cell>
          <cell r="O24">
            <v>363752.83900000004</v>
          </cell>
          <cell r="P24">
            <v>24658.421000000002</v>
          </cell>
          <cell r="Q24">
            <v>62183.243000000002</v>
          </cell>
          <cell r="R24">
            <v>155309.07400000002</v>
          </cell>
          <cell r="S24">
            <v>168396.27900000001</v>
          </cell>
          <cell r="T24">
            <v>208561.897</v>
          </cell>
          <cell r="U24">
            <v>260104.07</v>
          </cell>
          <cell r="V24">
            <v>269036.196</v>
          </cell>
          <cell r="W24">
            <v>280258.23200000002</v>
          </cell>
          <cell r="X24">
            <v>318262.18400000001</v>
          </cell>
          <cell r="Y24">
            <v>357165.19400000002</v>
          </cell>
          <cell r="Z24">
            <v>362111.29200000002</v>
          </cell>
        </row>
        <row r="25">
          <cell r="B25" t="str">
            <v>Tecnologia</v>
          </cell>
          <cell r="C25">
            <v>103856.15400000001</v>
          </cell>
          <cell r="D25">
            <v>80603.657999999996</v>
          </cell>
          <cell r="E25">
            <v>75746.705999999991</v>
          </cell>
          <cell r="F25">
            <v>97728.712</v>
          </cell>
          <cell r="G25">
            <v>50511.850999999995</v>
          </cell>
          <cell r="H25">
            <v>52491.991000000002</v>
          </cell>
          <cell r="I25">
            <v>99344.699000000008</v>
          </cell>
          <cell r="J25">
            <v>100971.90700000001</v>
          </cell>
          <cell r="K25">
            <v>40792.451999999997</v>
          </cell>
          <cell r="L25">
            <v>77962.96100000001</v>
          </cell>
          <cell r="M25">
            <v>95359.370999999999</v>
          </cell>
          <cell r="N25">
            <v>89171.61</v>
          </cell>
          <cell r="O25">
            <v>964542.07200000004</v>
          </cell>
          <cell r="P25">
            <v>103856.15400000001</v>
          </cell>
          <cell r="Q25">
            <v>184459.81200000001</v>
          </cell>
          <cell r="R25">
            <v>260206.51799999998</v>
          </cell>
          <cell r="S25">
            <v>357935.23</v>
          </cell>
          <cell r="T25">
            <v>408447.08100000001</v>
          </cell>
          <cell r="U25">
            <v>460939.07199999999</v>
          </cell>
          <cell r="V25">
            <v>560283.77099999995</v>
          </cell>
          <cell r="W25">
            <v>661255.67799999996</v>
          </cell>
          <cell r="X25">
            <v>702048.13</v>
          </cell>
          <cell r="Y25">
            <v>780011.09100000001</v>
          </cell>
          <cell r="Z25">
            <v>875370.46200000006</v>
          </cell>
        </row>
        <row r="26">
          <cell r="B26" t="str">
            <v>Tecnologia</v>
          </cell>
          <cell r="C26">
            <v>17855.722999999998</v>
          </cell>
          <cell r="D26">
            <v>723.31400000000008</v>
          </cell>
          <cell r="E26">
            <v>5894.7599999999993</v>
          </cell>
          <cell r="F26">
            <v>289.88099999999997</v>
          </cell>
          <cell r="G26">
            <v>1176.136</v>
          </cell>
          <cell r="H26">
            <v>843.64800000000002</v>
          </cell>
          <cell r="I26">
            <v>1334.202</v>
          </cell>
          <cell r="J26">
            <v>755.71299999999997</v>
          </cell>
          <cell r="K26">
            <v>566.45699999999999</v>
          </cell>
          <cell r="L26">
            <v>765.51600000000008</v>
          </cell>
          <cell r="M26">
            <v>1682.17</v>
          </cell>
          <cell r="N26">
            <v>648.38</v>
          </cell>
          <cell r="O26">
            <v>32535.899999999998</v>
          </cell>
          <cell r="P26">
            <v>17855.722999999998</v>
          </cell>
          <cell r="Q26">
            <v>18579.036999999997</v>
          </cell>
          <cell r="R26">
            <v>24473.796999999995</v>
          </cell>
          <cell r="S26">
            <v>24763.677999999996</v>
          </cell>
          <cell r="T26">
            <v>25939.813999999995</v>
          </cell>
          <cell r="U26">
            <v>26783.461999999996</v>
          </cell>
          <cell r="V26">
            <v>28117.663999999997</v>
          </cell>
          <cell r="W26">
            <v>28873.376999999997</v>
          </cell>
          <cell r="X26">
            <v>29439.833999999995</v>
          </cell>
          <cell r="Y26">
            <v>30205.349999999995</v>
          </cell>
          <cell r="Z26">
            <v>31887.519999999997</v>
          </cell>
        </row>
      </sheetData>
      <sheetData sheetId="21">
        <row r="24">
          <cell r="B24" t="str">
            <v>Tecnologia</v>
          </cell>
          <cell r="C24">
            <v>280.91900000000004</v>
          </cell>
          <cell r="D24">
            <v>753.40699999999993</v>
          </cell>
          <cell r="E24">
            <v>2051.788</v>
          </cell>
          <cell r="F24">
            <v>267.786</v>
          </cell>
          <cell r="G24">
            <v>590.88499999999999</v>
          </cell>
          <cell r="H24">
            <v>872.42699999999991</v>
          </cell>
          <cell r="I24">
            <v>191.41900000000001</v>
          </cell>
          <cell r="J24">
            <v>218.91</v>
          </cell>
          <cell r="K24">
            <v>778.98199999999997</v>
          </cell>
          <cell r="L24">
            <v>838.3660000000001</v>
          </cell>
          <cell r="M24">
            <v>144.50399999999999</v>
          </cell>
          <cell r="N24">
            <v>40.750999999999998</v>
          </cell>
          <cell r="O24">
            <v>7030.1439999999993</v>
          </cell>
          <cell r="P24">
            <v>280.91900000000004</v>
          </cell>
          <cell r="Q24">
            <v>1034.326</v>
          </cell>
          <cell r="R24">
            <v>3086.114</v>
          </cell>
          <cell r="S24">
            <v>3353.9</v>
          </cell>
          <cell r="T24">
            <v>3944.7849999999999</v>
          </cell>
          <cell r="U24">
            <v>4817.2119999999995</v>
          </cell>
          <cell r="V24">
            <v>5008.6309999999994</v>
          </cell>
          <cell r="W24">
            <v>5227.5409999999993</v>
          </cell>
          <cell r="X24">
            <v>6006.5229999999992</v>
          </cell>
          <cell r="Y24">
            <v>6844.8889999999992</v>
          </cell>
          <cell r="Z24">
            <v>6989.3929999999991</v>
          </cell>
        </row>
        <row r="25">
          <cell r="B25" t="str">
            <v>Tecnologia</v>
          </cell>
          <cell r="C25">
            <v>2628.9869999999996</v>
          </cell>
          <cell r="D25">
            <v>2041.1079999999997</v>
          </cell>
          <cell r="E25">
            <v>2226.357</v>
          </cell>
          <cell r="F25">
            <v>2648.799</v>
          </cell>
          <cell r="G25">
            <v>1337.7550000000001</v>
          </cell>
          <cell r="H25">
            <v>1248.739</v>
          </cell>
          <cell r="I25">
            <v>2516.616</v>
          </cell>
          <cell r="J25">
            <v>2775.183</v>
          </cell>
          <cell r="K25">
            <v>1277.559</v>
          </cell>
          <cell r="L25">
            <v>2145.3700000000003</v>
          </cell>
          <cell r="M25">
            <v>2349.0889999999999</v>
          </cell>
          <cell r="N25">
            <v>1940.9929999999999</v>
          </cell>
          <cell r="O25">
            <v>25136.555</v>
          </cell>
          <cell r="P25">
            <v>2628.9869999999996</v>
          </cell>
          <cell r="Q25">
            <v>4670.0949999999993</v>
          </cell>
          <cell r="R25">
            <v>6896.4519999999993</v>
          </cell>
          <cell r="S25">
            <v>9545.2510000000002</v>
          </cell>
          <cell r="T25">
            <v>10883.006000000001</v>
          </cell>
          <cell r="U25">
            <v>12131.745000000001</v>
          </cell>
          <cell r="V25">
            <v>14648.361000000001</v>
          </cell>
          <cell r="W25">
            <v>17423.544000000002</v>
          </cell>
          <cell r="X25">
            <v>18701.103000000003</v>
          </cell>
          <cell r="Y25">
            <v>20846.473000000002</v>
          </cell>
          <cell r="Z25">
            <v>23195.562000000002</v>
          </cell>
        </row>
        <row r="26">
          <cell r="B26" t="str">
            <v>Tecnologia</v>
          </cell>
          <cell r="C26">
            <v>249.81799999999998</v>
          </cell>
          <cell r="D26">
            <v>8.73</v>
          </cell>
          <cell r="E26">
            <v>86.675999999999988</v>
          </cell>
          <cell r="F26">
            <v>4.2029999999999994</v>
          </cell>
          <cell r="G26">
            <v>15.947000000000001</v>
          </cell>
          <cell r="H26">
            <v>11.343</v>
          </cell>
          <cell r="I26">
            <v>16.582000000000001</v>
          </cell>
          <cell r="J26">
            <v>9.9429999999999996</v>
          </cell>
          <cell r="K26">
            <v>7.9369999999999994</v>
          </cell>
          <cell r="L26">
            <v>9.8819999999999997</v>
          </cell>
          <cell r="M26">
            <v>20.468</v>
          </cell>
          <cell r="N26">
            <v>7.9609999999999994</v>
          </cell>
          <cell r="O26">
            <v>449.49</v>
          </cell>
          <cell r="P26">
            <v>249.81799999999998</v>
          </cell>
          <cell r="Q26">
            <v>258.548</v>
          </cell>
          <cell r="R26">
            <v>345.22399999999999</v>
          </cell>
          <cell r="S26">
            <v>349.42699999999996</v>
          </cell>
          <cell r="T26">
            <v>365.37399999999997</v>
          </cell>
          <cell r="U26">
            <v>376.71699999999998</v>
          </cell>
          <cell r="V26">
            <v>393.29899999999998</v>
          </cell>
          <cell r="W26">
            <v>403.24199999999996</v>
          </cell>
          <cell r="X26">
            <v>411.17899999999997</v>
          </cell>
          <cell r="Y26">
            <v>421.06099999999998</v>
          </cell>
          <cell r="Z26">
            <v>441.529</v>
          </cell>
        </row>
      </sheetData>
      <sheetData sheetId="22">
        <row r="24">
          <cell r="B24" t="str">
            <v>Tecnologia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23">
        <row r="24">
          <cell r="B24" t="str">
            <v>Tecnologia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24">
        <row r="24">
          <cell r="B24" t="str">
            <v>Tecnologia</v>
          </cell>
          <cell r="C24">
            <v>0</v>
          </cell>
          <cell r="D24">
            <v>0</v>
          </cell>
          <cell r="E24">
            <v>61595.238095238004</v>
          </cell>
          <cell r="F24">
            <v>0</v>
          </cell>
          <cell r="G24">
            <v>341.666666666666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61936.904761904669</v>
          </cell>
          <cell r="P24">
            <v>0</v>
          </cell>
          <cell r="Q24">
            <v>0</v>
          </cell>
          <cell r="R24">
            <v>61595.238095238004</v>
          </cell>
          <cell r="S24">
            <v>61595.238095238004</v>
          </cell>
          <cell r="T24">
            <v>61936.904761904669</v>
          </cell>
          <cell r="U24">
            <v>61936.904761904669</v>
          </cell>
          <cell r="V24">
            <v>61936.904761904669</v>
          </cell>
          <cell r="W24">
            <v>61936.904761904669</v>
          </cell>
          <cell r="X24">
            <v>61936.904761904669</v>
          </cell>
          <cell r="Y24">
            <v>61936.904761904669</v>
          </cell>
          <cell r="Z24">
            <v>61936.904761904669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41.6666666666666</v>
          </cell>
          <cell r="O25">
            <v>41.6666666666666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7992311.9047618918</v>
          </cell>
          <cell r="D26">
            <v>284699.99999999948</v>
          </cell>
          <cell r="E26">
            <v>2713440.4761904716</v>
          </cell>
          <cell r="F26">
            <v>132503.57142857119</v>
          </cell>
          <cell r="G26">
            <v>505144.04761904688</v>
          </cell>
          <cell r="H26">
            <v>367570.23809523764</v>
          </cell>
          <cell r="I26">
            <v>538523.80952380889</v>
          </cell>
          <cell r="J26">
            <v>325322.61904761865</v>
          </cell>
          <cell r="K26">
            <v>247336.90476190433</v>
          </cell>
          <cell r="L26">
            <v>325247.61904761859</v>
          </cell>
          <cell r="M26">
            <v>698136.87142857106</v>
          </cell>
          <cell r="N26">
            <v>271694.04761904728</v>
          </cell>
          <cell r="O26">
            <v>14401932.109523788</v>
          </cell>
          <cell r="P26">
            <v>7992311.9047618918</v>
          </cell>
          <cell r="Q26">
            <v>8277011.9047618909</v>
          </cell>
          <cell r="R26">
            <v>10990452.380952362</v>
          </cell>
          <cell r="S26">
            <v>11122955.952380933</v>
          </cell>
          <cell r="T26">
            <v>11628099.99999998</v>
          </cell>
          <cell r="U26">
            <v>11995670.238095216</v>
          </cell>
          <cell r="V26">
            <v>12534194.047619026</v>
          </cell>
          <cell r="W26">
            <v>12859516.666666646</v>
          </cell>
          <cell r="X26">
            <v>13106853.57142855</v>
          </cell>
          <cell r="Y26">
            <v>13432101.19047617</v>
          </cell>
          <cell r="Z26">
            <v>14130238.061904741</v>
          </cell>
        </row>
      </sheetData>
      <sheetData sheetId="25">
        <row r="24">
          <cell r="B24" t="str">
            <v>Tecnologia</v>
          </cell>
          <cell r="C24">
            <v>5661164.5700000003</v>
          </cell>
          <cell r="D24">
            <v>8582463.6099999994</v>
          </cell>
          <cell r="E24">
            <v>21072588.02</v>
          </cell>
          <cell r="F24">
            <v>3185306.55</v>
          </cell>
          <cell r="G24">
            <v>9182248.1699999999</v>
          </cell>
          <cell r="H24">
            <v>11919940.02</v>
          </cell>
          <cell r="I24">
            <v>2232265.0499999998</v>
          </cell>
          <cell r="J24">
            <v>2833967.29</v>
          </cell>
          <cell r="K24">
            <v>8927894.8000000007</v>
          </cell>
          <cell r="L24">
            <v>8956769.5700000003</v>
          </cell>
          <cell r="M24">
            <v>1501799.02</v>
          </cell>
          <cell r="N24">
            <v>450977.16000000003</v>
          </cell>
          <cell r="O24">
            <v>84507383.829999998</v>
          </cell>
          <cell r="P24">
            <v>5661164.5700000003</v>
          </cell>
          <cell r="Q24">
            <v>14243628.18</v>
          </cell>
          <cell r="R24">
            <v>35316216.200000003</v>
          </cell>
          <cell r="S24">
            <v>38501522.75</v>
          </cell>
          <cell r="T24">
            <v>47683770.920000002</v>
          </cell>
          <cell r="U24">
            <v>59603710.939999998</v>
          </cell>
          <cell r="V24">
            <v>61835975.989999995</v>
          </cell>
          <cell r="W24">
            <v>64669943.279999994</v>
          </cell>
          <cell r="X24">
            <v>73597838.079999998</v>
          </cell>
          <cell r="Y24">
            <v>82554607.650000006</v>
          </cell>
          <cell r="Z24">
            <v>84056406.670000002</v>
          </cell>
        </row>
        <row r="25">
          <cell r="B25" t="str">
            <v>Tecnologia</v>
          </cell>
          <cell r="C25">
            <v>21144004.810000002</v>
          </cell>
          <cell r="D25">
            <v>16966394.32</v>
          </cell>
          <cell r="E25">
            <v>16372831.649999999</v>
          </cell>
          <cell r="F25">
            <v>20371455.060000002</v>
          </cell>
          <cell r="G25">
            <v>10499040.219999999</v>
          </cell>
          <cell r="H25">
            <v>10600061.4</v>
          </cell>
          <cell r="I25">
            <v>19682368.979999997</v>
          </cell>
          <cell r="J25">
            <v>20243248.579999998</v>
          </cell>
          <cell r="K25">
            <v>9109564.9900000002</v>
          </cell>
          <cell r="L25">
            <v>15969627.82</v>
          </cell>
          <cell r="M25">
            <v>19475223.030000001</v>
          </cell>
          <cell r="N25">
            <v>18208212.539999999</v>
          </cell>
          <cell r="O25">
            <v>198642033.39999998</v>
          </cell>
          <cell r="P25">
            <v>21144004.810000002</v>
          </cell>
          <cell r="Q25">
            <v>38110399.130000003</v>
          </cell>
          <cell r="R25">
            <v>54483230.780000001</v>
          </cell>
          <cell r="S25">
            <v>74854685.840000004</v>
          </cell>
          <cell r="T25">
            <v>85353726.060000002</v>
          </cell>
          <cell r="U25">
            <v>95953787.460000008</v>
          </cell>
          <cell r="V25">
            <v>115636156.44</v>
          </cell>
          <cell r="W25">
            <v>135879405.01999998</v>
          </cell>
          <cell r="X25">
            <v>144988970.00999999</v>
          </cell>
          <cell r="Y25">
            <v>160958597.82999998</v>
          </cell>
          <cell r="Z25">
            <v>180433820.85999998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26">
        <row r="24">
          <cell r="B24" t="str">
            <v>Tecnologia</v>
          </cell>
          <cell r="C24">
            <v>2.0656760598716724</v>
          </cell>
          <cell r="D24">
            <v>2.0403352216477932</v>
          </cell>
          <cell r="E24">
            <v>2.020366593312747</v>
          </cell>
          <cell r="F24">
            <v>2.1704462103343984</v>
          </cell>
          <cell r="G24">
            <v>2.0502590061702501</v>
          </cell>
          <cell r="H24">
            <v>2.0694893060712087</v>
          </cell>
          <cell r="I24">
            <v>2.2265042760242864</v>
          </cell>
          <cell r="J24">
            <v>2.2541057652924854</v>
          </cell>
          <cell r="K24">
            <v>2.0948348745352789</v>
          </cell>
          <cell r="L24">
            <v>2.0509255413551855</v>
          </cell>
          <cell r="M24">
            <v>2.6846276888273723</v>
          </cell>
          <cell r="N24">
            <v>2.439456122518127</v>
          </cell>
          <cell r="O24">
            <v>2.0754815835720368</v>
          </cell>
          <cell r="P24">
            <v>2.0656760598716724</v>
          </cell>
          <cell r="Q24">
            <v>2.0503321859465995</v>
          </cell>
          <cell r="R24">
            <v>2.0323262490565592</v>
          </cell>
          <cell r="S24">
            <v>2.0430662136407354</v>
          </cell>
          <cell r="T24">
            <v>2.044445714123019</v>
          </cell>
          <cell r="U24">
            <v>2.0494005816392034</v>
          </cell>
          <cell r="V24">
            <v>2.0552967466683962</v>
          </cell>
          <cell r="W24">
            <v>2.0632640902683561</v>
          </cell>
          <cell r="X24">
            <v>2.0670399946838027</v>
          </cell>
          <cell r="Y24">
            <v>2.0652806737784886</v>
          </cell>
          <cell r="Z24">
            <v>2.0738226496718735</v>
          </cell>
        </row>
        <row r="25">
          <cell r="B25" t="str">
            <v>Tecnologia</v>
          </cell>
          <cell r="C25">
            <v>1.8069229374547195</v>
          </cell>
          <cell r="D25">
            <v>1.8681665613524754</v>
          </cell>
          <cell r="E25">
            <v>1.9108235880768207</v>
          </cell>
          <cell r="F25">
            <v>1.8468304224638525</v>
          </cell>
          <cell r="G25">
            <v>1.8426613695386613</v>
          </cell>
          <cell r="H25">
            <v>1.7949246082068484</v>
          </cell>
          <cell r="I25">
            <v>1.7583668315886165</v>
          </cell>
          <cell r="J25">
            <v>1.7756022080040992</v>
          </cell>
          <cell r="K25">
            <v>1.970454474304749</v>
          </cell>
          <cell r="L25">
            <v>1.8140886390705111</v>
          </cell>
          <cell r="M25">
            <v>1.8138094651476449</v>
          </cell>
          <cell r="N25">
            <v>1.8185748964346906</v>
          </cell>
          <cell r="O25">
            <v>1.8264947964675204</v>
          </cell>
          <cell r="P25">
            <v>1.8069229374547195</v>
          </cell>
          <cell r="Q25">
            <v>1.8336847809215067</v>
          </cell>
          <cell r="R25">
            <v>1.85620324662807</v>
          </cell>
          <cell r="S25">
            <v>1.8536430541572082</v>
          </cell>
          <cell r="T25">
            <v>1.8522851835003198</v>
          </cell>
          <cell r="U25">
            <v>1.8457690360680186</v>
          </cell>
          <cell r="V25">
            <v>1.8302838979331912</v>
          </cell>
          <cell r="W25">
            <v>1.8219249176925592</v>
          </cell>
          <cell r="X25">
            <v>1.8305945628262643</v>
          </cell>
          <cell r="Y25">
            <v>1.8289435051811538</v>
          </cell>
          <cell r="Z25">
            <v>1.8272978567749631</v>
          </cell>
        </row>
        <row r="26">
          <cell r="B26" t="str">
            <v>Tecnologia</v>
          </cell>
          <cell r="C26">
            <v>3.8712117801925685</v>
          </cell>
          <cell r="D26">
            <v>3.3638550615840299</v>
          </cell>
          <cell r="E26">
            <v>3.9264632428846369</v>
          </cell>
          <cell r="F26">
            <v>3.9113347589266025</v>
          </cell>
          <cell r="G26">
            <v>3.6326523631016134</v>
          </cell>
          <cell r="H26">
            <v>3.7023472518963767</v>
          </cell>
          <cell r="I26">
            <v>3.4246858517557377</v>
          </cell>
          <cell r="J26">
            <v>3.7073430641550784</v>
          </cell>
          <cell r="K26">
            <v>3.7531331002226604</v>
          </cell>
          <cell r="L26">
            <v>3.6209204258419088</v>
          </cell>
          <cell r="M26">
            <v>3.5395478257020625</v>
          </cell>
          <cell r="N26">
            <v>3.5611573804631607</v>
          </cell>
          <cell r="O26">
            <v>3.8040118344492364</v>
          </cell>
          <cell r="P26">
            <v>3.8712117801925685</v>
          </cell>
          <cell r="Q26">
            <v>3.8514954820727678</v>
          </cell>
          <cell r="R26">
            <v>3.869562869314171</v>
          </cell>
          <cell r="S26">
            <v>3.8700520340106426</v>
          </cell>
          <cell r="T26">
            <v>3.8592936956974455</v>
          </cell>
          <cell r="U26">
            <v>3.8543530877238412</v>
          </cell>
          <cell r="V26">
            <v>3.8339964400837756</v>
          </cell>
          <cell r="W26">
            <v>3.8306841410372208</v>
          </cell>
          <cell r="X26">
            <v>3.8291919018111131</v>
          </cell>
          <cell r="Y26">
            <v>3.8239188946042426</v>
          </cell>
          <cell r="Z26">
            <v>3.8089422403879847</v>
          </cell>
        </row>
      </sheetData>
      <sheetData sheetId="27">
        <row r="24">
          <cell r="B24" t="str">
            <v>Tecnologia</v>
          </cell>
          <cell r="C24">
            <v>2.0892091017101211</v>
          </cell>
          <cell r="D24">
            <v>2.0813001818103221</v>
          </cell>
          <cell r="E24">
            <v>2.0648801712024301</v>
          </cell>
          <cell r="F24">
            <v>2.214857152845088</v>
          </cell>
          <cell r="G24">
            <v>2.0804208050715123</v>
          </cell>
          <cell r="H24">
            <v>2.1045184529181569</v>
          </cell>
          <cell r="I24">
            <v>2.2742191450277347</v>
          </cell>
          <cell r="J24">
            <v>2.2980769567126678</v>
          </cell>
          <cell r="K24">
            <v>2.1377735315527189</v>
          </cell>
          <cell r="L24">
            <v>2.0951233101757425</v>
          </cell>
          <cell r="M24">
            <v>2.7630611205034756</v>
          </cell>
          <cell r="N24">
            <v>2.5000150199781057</v>
          </cell>
          <cell r="O24">
            <v>2.1155938049418315</v>
          </cell>
          <cell r="P24">
            <v>2.0892091017101211</v>
          </cell>
          <cell r="Q24">
            <v>2.0844364202426684</v>
          </cell>
          <cell r="R24">
            <v>2.072710177234387</v>
          </cell>
          <cell r="S24">
            <v>2.0837573727009051</v>
          </cell>
          <cell r="T24">
            <v>2.0831148042223808</v>
          </cell>
          <cell r="U24">
            <v>2.0873561471737196</v>
          </cell>
          <cell r="V24">
            <v>2.0935600850318425</v>
          </cell>
          <cell r="W24">
            <v>2.1017493028122844</v>
          </cell>
          <cell r="X24">
            <v>2.1060509859173329</v>
          </cell>
          <cell r="Y24">
            <v>2.1048607258197829</v>
          </cell>
          <cell r="Z24">
            <v>2.1138511211144544</v>
          </cell>
        </row>
        <row r="25">
          <cell r="B25" t="str">
            <v>Tecnologia</v>
          </cell>
          <cell r="C25">
            <v>1.8526629030668704</v>
          </cell>
          <cell r="D25">
            <v>1.915473715994378</v>
          </cell>
          <cell r="E25">
            <v>1.9669867626322921</v>
          </cell>
          <cell r="F25">
            <v>1.8968861581435761</v>
          </cell>
          <cell r="G25">
            <v>1.8914623818081822</v>
          </cell>
          <cell r="H25">
            <v>1.8376243099637812</v>
          </cell>
          <cell r="I25">
            <v>1.8029100648641552</v>
          </cell>
          <cell r="J25">
            <v>1.8244041095311789</v>
          </cell>
          <cell r="K25">
            <v>2.0321661813562963</v>
          </cell>
          <cell r="L25">
            <v>1.864008386777408</v>
          </cell>
          <cell r="M25">
            <v>1.8584909664829901</v>
          </cell>
          <cell r="N25">
            <v>1.8581597053660921</v>
          </cell>
          <cell r="O25">
            <v>1.8740943654665378</v>
          </cell>
          <cell r="P25">
            <v>1.8526629030668704</v>
          </cell>
          <cell r="Q25">
            <v>1.8801094304649943</v>
          </cell>
          <cell r="R25">
            <v>1.9053996183831183</v>
          </cell>
          <cell r="S25">
            <v>1.9030751489424496</v>
          </cell>
          <cell r="T25">
            <v>1.9016390207621532</v>
          </cell>
          <cell r="U25">
            <v>1.894348990848838</v>
          </cell>
          <cell r="V25">
            <v>1.8781358270039912</v>
          </cell>
          <cell r="W25">
            <v>1.8699311428551544</v>
          </cell>
          <cell r="X25">
            <v>1.8793577971513147</v>
          </cell>
          <cell r="Y25">
            <v>1.8778236068094571</v>
          </cell>
          <cell r="Z25">
            <v>1.8757175859858974</v>
          </cell>
        </row>
        <row r="26">
          <cell r="B26" t="str">
            <v>Tecnologia</v>
          </cell>
          <cell r="C26">
            <v>3.9253735962391181</v>
          </cell>
          <cell r="D26">
            <v>3.4044549320242932</v>
          </cell>
          <cell r="E26">
            <v>3.9841975913636714</v>
          </cell>
          <cell r="F26">
            <v>3.9680454091305433</v>
          </cell>
          <cell r="G26">
            <v>3.6819067922104756</v>
          </cell>
          <cell r="H26">
            <v>3.7521259805584029</v>
          </cell>
          <cell r="I26">
            <v>3.4672492273119233</v>
          </cell>
          <cell r="J26">
            <v>3.7561209892230529</v>
          </cell>
          <cell r="K26">
            <v>3.8057207060188061</v>
          </cell>
          <cell r="L26">
            <v>3.6676626698291921</v>
          </cell>
          <cell r="M26">
            <v>3.5826156873905179</v>
          </cell>
          <cell r="N26">
            <v>3.6048823163123034</v>
          </cell>
          <cell r="O26">
            <v>3.856565022757124</v>
          </cell>
          <cell r="P26">
            <v>3.9253735962391181</v>
          </cell>
          <cell r="Q26">
            <v>3.9050933329139594</v>
          </cell>
          <cell r="R26">
            <v>3.9241463886592132</v>
          </cell>
          <cell r="S26">
            <v>3.9246602659577809</v>
          </cell>
          <cell r="T26">
            <v>3.913653591060295</v>
          </cell>
          <cell r="U26">
            <v>3.9085656586061295</v>
          </cell>
          <cell r="V26">
            <v>3.8876248981906985</v>
          </cell>
          <cell r="W26">
            <v>3.8841830003635871</v>
          </cell>
          <cell r="X26">
            <v>3.8826732936217736</v>
          </cell>
          <cell r="Y26">
            <v>3.8772241240977254</v>
          </cell>
          <cell r="Z26">
            <v>3.8616825744891088</v>
          </cell>
        </row>
      </sheetData>
      <sheetData sheetId="28">
        <row r="24">
          <cell r="B24" t="str">
            <v>Tecnologia</v>
          </cell>
          <cell r="C24">
            <v>6</v>
          </cell>
          <cell r="D24">
            <v>9</v>
          </cell>
          <cell r="E24">
            <v>8</v>
          </cell>
          <cell r="F24">
            <v>4</v>
          </cell>
          <cell r="G24">
            <v>10</v>
          </cell>
          <cell r="H24">
            <v>6</v>
          </cell>
          <cell r="I24">
            <v>14</v>
          </cell>
          <cell r="J24">
            <v>14</v>
          </cell>
          <cell r="K24">
            <v>21</v>
          </cell>
          <cell r="L24">
            <v>15</v>
          </cell>
          <cell r="M24">
            <v>29</v>
          </cell>
          <cell r="N24">
            <v>4</v>
          </cell>
          <cell r="O24">
            <v>140</v>
          </cell>
          <cell r="P24">
            <v>6</v>
          </cell>
          <cell r="Q24">
            <v>15</v>
          </cell>
          <cell r="R24">
            <v>23</v>
          </cell>
          <cell r="S24">
            <v>27</v>
          </cell>
          <cell r="T24">
            <v>37</v>
          </cell>
          <cell r="U24">
            <v>43</v>
          </cell>
          <cell r="V24">
            <v>57</v>
          </cell>
          <cell r="W24">
            <v>71</v>
          </cell>
          <cell r="X24">
            <v>92</v>
          </cell>
          <cell r="Y24">
            <v>107</v>
          </cell>
          <cell r="Z24">
            <v>136</v>
          </cell>
        </row>
        <row r="25">
          <cell r="B25" t="str">
            <v>Tecnologia</v>
          </cell>
          <cell r="C25">
            <v>0</v>
          </cell>
          <cell r="D25">
            <v>5</v>
          </cell>
          <cell r="E25">
            <v>7</v>
          </cell>
          <cell r="F25">
            <v>0</v>
          </cell>
          <cell r="G25">
            <v>10</v>
          </cell>
          <cell r="H25">
            <v>6</v>
          </cell>
          <cell r="I25">
            <v>7</v>
          </cell>
          <cell r="J25">
            <v>2</v>
          </cell>
          <cell r="K25">
            <v>29</v>
          </cell>
          <cell r="L25">
            <v>13</v>
          </cell>
          <cell r="M25">
            <v>2</v>
          </cell>
          <cell r="N25">
            <v>4</v>
          </cell>
          <cell r="O25">
            <v>85</v>
          </cell>
          <cell r="P25">
            <v>0</v>
          </cell>
          <cell r="Q25">
            <v>5</v>
          </cell>
          <cell r="R25">
            <v>12</v>
          </cell>
          <cell r="S25">
            <v>12</v>
          </cell>
          <cell r="T25">
            <v>22</v>
          </cell>
          <cell r="U25">
            <v>28</v>
          </cell>
          <cell r="V25">
            <v>35</v>
          </cell>
          <cell r="W25">
            <v>37</v>
          </cell>
          <cell r="X25">
            <v>66</v>
          </cell>
          <cell r="Y25">
            <v>79</v>
          </cell>
          <cell r="Z25">
            <v>81</v>
          </cell>
        </row>
        <row r="26">
          <cell r="B26" t="str">
            <v>Tecnologia</v>
          </cell>
          <cell r="C26">
            <v>86</v>
          </cell>
          <cell r="D26">
            <v>9</v>
          </cell>
          <cell r="E26">
            <v>26</v>
          </cell>
          <cell r="F26">
            <v>3</v>
          </cell>
          <cell r="G26">
            <v>11</v>
          </cell>
          <cell r="H26">
            <v>12</v>
          </cell>
          <cell r="I26">
            <v>12</v>
          </cell>
          <cell r="J26">
            <v>12</v>
          </cell>
          <cell r="K26">
            <v>8</v>
          </cell>
          <cell r="L26">
            <v>10</v>
          </cell>
          <cell r="M26">
            <v>17</v>
          </cell>
          <cell r="N26">
            <v>8</v>
          </cell>
          <cell r="O26">
            <v>214</v>
          </cell>
          <cell r="P26">
            <v>86</v>
          </cell>
          <cell r="Q26">
            <v>95</v>
          </cell>
          <cell r="R26">
            <v>121</v>
          </cell>
          <cell r="S26">
            <v>124</v>
          </cell>
          <cell r="T26">
            <v>135</v>
          </cell>
          <cell r="U26">
            <v>147</v>
          </cell>
          <cell r="V26">
            <v>159</v>
          </cell>
          <cell r="W26">
            <v>171</v>
          </cell>
          <cell r="X26">
            <v>179</v>
          </cell>
          <cell r="Y26">
            <v>189</v>
          </cell>
          <cell r="Z26">
            <v>206</v>
          </cell>
        </row>
      </sheetData>
      <sheetData sheetId="29">
        <row r="24">
          <cell r="B24" t="str">
            <v>Tecnologia</v>
          </cell>
          <cell r="C24">
            <v>1</v>
          </cell>
          <cell r="D24">
            <v>0</v>
          </cell>
          <cell r="E24">
            <v>2</v>
          </cell>
          <cell r="F24">
            <v>0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5</v>
          </cell>
          <cell r="P24">
            <v>1</v>
          </cell>
          <cell r="Q24">
            <v>1</v>
          </cell>
          <cell r="R24">
            <v>3</v>
          </cell>
          <cell r="S24">
            <v>3</v>
          </cell>
          <cell r="T24">
            <v>4</v>
          </cell>
          <cell r="U24">
            <v>5</v>
          </cell>
          <cell r="V24">
            <v>5</v>
          </cell>
          <cell r="W24">
            <v>5</v>
          </cell>
          <cell r="X24">
            <v>5</v>
          </cell>
          <cell r="Y24">
            <v>5</v>
          </cell>
          <cell r="Z24">
            <v>5</v>
          </cell>
        </row>
        <row r="25">
          <cell r="B25" t="str">
            <v>Tecnologia</v>
          </cell>
          <cell r="C25">
            <v>0</v>
          </cell>
          <cell r="D25">
            <v>3</v>
          </cell>
          <cell r="E25">
            <v>3</v>
          </cell>
          <cell r="F25">
            <v>0</v>
          </cell>
          <cell r="G25">
            <v>1</v>
          </cell>
          <cell r="H25">
            <v>1</v>
          </cell>
          <cell r="I25">
            <v>3</v>
          </cell>
          <cell r="J25">
            <v>1</v>
          </cell>
          <cell r="K25">
            <v>3</v>
          </cell>
          <cell r="L25">
            <v>0</v>
          </cell>
          <cell r="M25">
            <v>0</v>
          </cell>
          <cell r="N25">
            <v>2</v>
          </cell>
          <cell r="O25">
            <v>17</v>
          </cell>
          <cell r="P25">
            <v>0</v>
          </cell>
          <cell r="Q25">
            <v>3</v>
          </cell>
          <cell r="R25">
            <v>6</v>
          </cell>
          <cell r="S25">
            <v>6</v>
          </cell>
          <cell r="T25">
            <v>7</v>
          </cell>
          <cell r="U25">
            <v>8</v>
          </cell>
          <cell r="V25">
            <v>11</v>
          </cell>
          <cell r="W25">
            <v>12</v>
          </cell>
          <cell r="X25">
            <v>15</v>
          </cell>
          <cell r="Y25">
            <v>15</v>
          </cell>
          <cell r="Z25">
            <v>15</v>
          </cell>
        </row>
        <row r="26">
          <cell r="B26" t="str">
            <v>Tecnologia</v>
          </cell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1</v>
          </cell>
          <cell r="O26">
            <v>4</v>
          </cell>
          <cell r="P26">
            <v>1</v>
          </cell>
          <cell r="Q26">
            <v>1</v>
          </cell>
          <cell r="R26">
            <v>1</v>
          </cell>
          <cell r="S26">
            <v>1</v>
          </cell>
          <cell r="T26">
            <v>2</v>
          </cell>
          <cell r="U26">
            <v>3</v>
          </cell>
          <cell r="V26">
            <v>3</v>
          </cell>
          <cell r="W26">
            <v>3</v>
          </cell>
          <cell r="X26">
            <v>3</v>
          </cell>
          <cell r="Y26">
            <v>3</v>
          </cell>
          <cell r="Z26">
            <v>3</v>
          </cell>
        </row>
        <row r="28">
          <cell r="C28">
            <v>2</v>
          </cell>
          <cell r="D28">
            <v>3</v>
          </cell>
          <cell r="E28">
            <v>4</v>
          </cell>
          <cell r="F28">
            <v>5</v>
          </cell>
          <cell r="G28">
            <v>6</v>
          </cell>
          <cell r="H28">
            <v>7</v>
          </cell>
          <cell r="I28">
            <v>8</v>
          </cell>
          <cell r="J28">
            <v>9</v>
          </cell>
          <cell r="K28">
            <v>10</v>
          </cell>
          <cell r="L28">
            <v>11</v>
          </cell>
          <cell r="M28">
            <v>12</v>
          </cell>
          <cell r="N28">
            <v>13</v>
          </cell>
          <cell r="O28">
            <v>14</v>
          </cell>
          <cell r="P28">
            <v>15</v>
          </cell>
          <cell r="Q28">
            <v>16</v>
          </cell>
          <cell r="R28">
            <v>17</v>
          </cell>
          <cell r="S28">
            <v>18</v>
          </cell>
          <cell r="T28">
            <v>19</v>
          </cell>
          <cell r="U28">
            <v>20</v>
          </cell>
          <cell r="V28">
            <v>21</v>
          </cell>
          <cell r="W28">
            <v>22</v>
          </cell>
          <cell r="X28">
            <v>23</v>
          </cell>
          <cell r="Y28">
            <v>24</v>
          </cell>
          <cell r="Z28">
            <v>25</v>
          </cell>
        </row>
      </sheetData>
      <sheetData sheetId="30">
        <row r="24">
          <cell r="B24" t="str">
            <v>Tecnologia</v>
          </cell>
          <cell r="C24">
            <v>185.81899999999999</v>
          </cell>
          <cell r="D24">
            <v>270.28300000000002</v>
          </cell>
          <cell r="E24">
            <v>634.71400000000006</v>
          </cell>
          <cell r="F24">
            <v>100.246</v>
          </cell>
          <cell r="G24">
            <v>274.03500000000003</v>
          </cell>
          <cell r="H24">
            <v>428.05799999999999</v>
          </cell>
          <cell r="I24">
            <v>74.159000000000006</v>
          </cell>
          <cell r="J24">
            <v>100.041</v>
          </cell>
          <cell r="K24">
            <v>322.29899999999998</v>
          </cell>
          <cell r="L24">
            <v>277.416</v>
          </cell>
          <cell r="M24">
            <v>67.703999999999994</v>
          </cell>
          <cell r="N24">
            <v>14.109</v>
          </cell>
          <cell r="O24">
            <v>2748.8830000000007</v>
          </cell>
          <cell r="P24">
            <v>185.81899999999999</v>
          </cell>
          <cell r="Q24">
            <v>456.10199999999998</v>
          </cell>
          <cell r="R24">
            <v>1090.816</v>
          </cell>
          <cell r="S24">
            <v>1191.0620000000001</v>
          </cell>
          <cell r="T24">
            <v>1465.0970000000002</v>
          </cell>
          <cell r="U24">
            <v>1893.1550000000002</v>
          </cell>
          <cell r="V24">
            <v>1967.3140000000003</v>
          </cell>
          <cell r="W24">
            <v>2067.3550000000005</v>
          </cell>
          <cell r="X24">
            <v>2389.6540000000005</v>
          </cell>
          <cell r="Y24">
            <v>2667.0700000000006</v>
          </cell>
          <cell r="Z24">
            <v>2734.7740000000008</v>
          </cell>
        </row>
        <row r="25">
          <cell r="B25" t="str">
            <v>Tecnologia</v>
          </cell>
          <cell r="C25">
            <v>744</v>
          </cell>
          <cell r="D25">
            <v>626.93899999999996</v>
          </cell>
          <cell r="E25">
            <v>640.6</v>
          </cell>
          <cell r="F25">
            <v>720</v>
          </cell>
          <cell r="G25">
            <v>385.57799999999997</v>
          </cell>
          <cell r="H25">
            <v>449.30599999999998</v>
          </cell>
          <cell r="I25">
            <v>641.61099999999999</v>
          </cell>
          <cell r="J25">
            <v>684.09400000000005</v>
          </cell>
          <cell r="K25">
            <v>336.6</v>
          </cell>
          <cell r="L25">
            <v>551.58900000000006</v>
          </cell>
          <cell r="M25">
            <v>685.38599999999997</v>
          </cell>
          <cell r="N25">
            <v>656.73400000000004</v>
          </cell>
          <cell r="O25">
            <v>7122.4369999999999</v>
          </cell>
          <cell r="P25">
            <v>744</v>
          </cell>
          <cell r="Q25">
            <v>1370.9389999999999</v>
          </cell>
          <cell r="R25">
            <v>2011.5389999999998</v>
          </cell>
          <cell r="S25">
            <v>2731.5389999999998</v>
          </cell>
          <cell r="T25">
            <v>3117.1169999999997</v>
          </cell>
          <cell r="U25">
            <v>3566.4229999999998</v>
          </cell>
          <cell r="V25">
            <v>4208.0339999999997</v>
          </cell>
          <cell r="W25">
            <v>4892.1279999999997</v>
          </cell>
          <cell r="X25">
            <v>5228.7280000000001</v>
          </cell>
          <cell r="Y25">
            <v>5780.317</v>
          </cell>
          <cell r="Z25">
            <v>6465.7029999999995</v>
          </cell>
        </row>
        <row r="26">
          <cell r="B26" t="str">
            <v>Tecnologia</v>
          </cell>
          <cell r="C26">
            <v>282.66699999999997</v>
          </cell>
          <cell r="D26">
            <v>7.8</v>
          </cell>
          <cell r="E26">
            <v>98.933000000000007</v>
          </cell>
          <cell r="F26">
            <v>4.7960000000000003</v>
          </cell>
          <cell r="G26">
            <v>16.638000000000002</v>
          </cell>
          <cell r="H26">
            <v>11.920999999999999</v>
          </cell>
          <cell r="I26">
            <v>15.196</v>
          </cell>
          <cell r="J26">
            <v>10.050000000000001</v>
          </cell>
          <cell r="K26">
            <v>8.1620000000000008</v>
          </cell>
          <cell r="L26">
            <v>9.9420000000000002</v>
          </cell>
          <cell r="M26">
            <v>18.975000000000001</v>
          </cell>
          <cell r="N26">
            <v>7.42</v>
          </cell>
          <cell r="O26">
            <v>492.5</v>
          </cell>
          <cell r="P26">
            <v>282.66699999999997</v>
          </cell>
          <cell r="Q26">
            <v>290.46699999999998</v>
          </cell>
          <cell r="R26">
            <v>389.4</v>
          </cell>
          <cell r="S26">
            <v>394.19599999999997</v>
          </cell>
          <cell r="T26">
            <v>410.83399999999995</v>
          </cell>
          <cell r="U26">
            <v>422.75499999999994</v>
          </cell>
          <cell r="V26">
            <v>437.95099999999996</v>
          </cell>
          <cell r="W26">
            <v>448.00099999999998</v>
          </cell>
          <cell r="X26">
            <v>456.16299999999995</v>
          </cell>
          <cell r="Y26">
            <v>466.10499999999996</v>
          </cell>
          <cell r="Z26">
            <v>485.08</v>
          </cell>
        </row>
      </sheetData>
      <sheetData sheetId="31">
        <row r="24">
          <cell r="B24" t="str">
            <v>Tecnologia</v>
          </cell>
          <cell r="C24">
            <v>27019.866666661961</v>
          </cell>
          <cell r="D24">
            <v>56260.521666674489</v>
          </cell>
          <cell r="E24">
            <v>19738.593333325047</v>
          </cell>
          <cell r="F24">
            <v>768.39999999920838</v>
          </cell>
          <cell r="G24">
            <v>11930.938333331385</v>
          </cell>
          <cell r="H24">
            <v>20764.948333330358</v>
          </cell>
          <cell r="I24">
            <v>10888.849999955868</v>
          </cell>
          <cell r="J24">
            <v>12464.520000006487</v>
          </cell>
          <cell r="K24">
            <v>9771.4250000021602</v>
          </cell>
          <cell r="L24">
            <v>5118.1050000039249</v>
          </cell>
          <cell r="M24">
            <v>13455.870999999999</v>
          </cell>
          <cell r="N24">
            <v>0</v>
          </cell>
          <cell r="O24">
            <v>188182.03933329089</v>
          </cell>
          <cell r="P24">
            <v>27019.866666661961</v>
          </cell>
          <cell r="Q24">
            <v>83280.38833333645</v>
          </cell>
          <cell r="R24">
            <v>103018.98166666149</v>
          </cell>
          <cell r="S24">
            <v>103787.3816666607</v>
          </cell>
          <cell r="T24">
            <v>115718.31999999209</v>
          </cell>
          <cell r="U24">
            <v>136483.26833332246</v>
          </cell>
          <cell r="V24">
            <v>147372.11833327831</v>
          </cell>
          <cell r="W24">
            <v>159836.63833328479</v>
          </cell>
          <cell r="X24">
            <v>169608.06333328696</v>
          </cell>
          <cell r="Y24">
            <v>174726.1683332909</v>
          </cell>
          <cell r="Z24">
            <v>188182.03933329089</v>
          </cell>
        </row>
        <row r="25">
          <cell r="B25" t="str">
            <v>Tecnologia</v>
          </cell>
          <cell r="C25">
            <v>0</v>
          </cell>
          <cell r="D25">
            <v>6353.2099999835418</v>
          </cell>
          <cell r="E25">
            <v>0</v>
          </cell>
          <cell r="F25">
            <v>0</v>
          </cell>
          <cell r="G25">
            <v>32381.31166667489</v>
          </cell>
          <cell r="H25">
            <v>906.245000002702</v>
          </cell>
          <cell r="I25">
            <v>148.75499999852619</v>
          </cell>
          <cell r="J25">
            <v>5132.8874999990394</v>
          </cell>
          <cell r="K25">
            <v>894.11249999631536</v>
          </cell>
          <cell r="L25">
            <v>0</v>
          </cell>
          <cell r="M25">
            <v>0</v>
          </cell>
          <cell r="N25">
            <v>0</v>
          </cell>
          <cell r="O25">
            <v>45816.521666655011</v>
          </cell>
          <cell r="P25">
            <v>0</v>
          </cell>
          <cell r="Q25">
            <v>6353.2099999835418</v>
          </cell>
          <cell r="R25">
            <v>6353.2099999835418</v>
          </cell>
          <cell r="S25">
            <v>6353.2099999835418</v>
          </cell>
          <cell r="T25">
            <v>38734.521666658431</v>
          </cell>
          <cell r="U25">
            <v>39640.766666661133</v>
          </cell>
          <cell r="V25">
            <v>39789.521666659661</v>
          </cell>
          <cell r="W25">
            <v>44922.409166658697</v>
          </cell>
          <cell r="X25">
            <v>45816.521666655011</v>
          </cell>
          <cell r="Y25">
            <v>45816.521666655011</v>
          </cell>
          <cell r="Z25">
            <v>45816.521666655011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6875.9233333369957</v>
          </cell>
          <cell r="H26">
            <v>0</v>
          </cell>
          <cell r="I26">
            <v>0</v>
          </cell>
          <cell r="J26">
            <v>0</v>
          </cell>
          <cell r="K26">
            <v>303.3</v>
          </cell>
          <cell r="L26">
            <v>13811.383333334641</v>
          </cell>
          <cell r="M26">
            <v>3467.1660000000002</v>
          </cell>
          <cell r="N26">
            <v>0</v>
          </cell>
          <cell r="O26">
            <v>24457.772666671637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6875.9233333369957</v>
          </cell>
          <cell r="U26">
            <v>6875.9233333369957</v>
          </cell>
          <cell r="V26">
            <v>6875.9233333369957</v>
          </cell>
          <cell r="W26">
            <v>6875.9233333369957</v>
          </cell>
          <cell r="X26">
            <v>7179.2233333369959</v>
          </cell>
          <cell r="Y26">
            <v>20990.606666671636</v>
          </cell>
          <cell r="Z26">
            <v>24457.772666671637</v>
          </cell>
        </row>
      </sheetData>
      <sheetData sheetId="32">
        <row r="24">
          <cell r="B24" t="str">
            <v>Tecnologia</v>
          </cell>
          <cell r="C24">
            <v>1710.0483333321288</v>
          </cell>
          <cell r="D24">
            <v>0</v>
          </cell>
          <cell r="E24">
            <v>51.94666665740661</v>
          </cell>
          <cell r="F24">
            <v>161.79833333498098</v>
          </cell>
          <cell r="G24">
            <v>2571.843333323387</v>
          </cell>
          <cell r="H24">
            <v>150.25166667138114</v>
          </cell>
          <cell r="I24">
            <v>1514.7316666611819</v>
          </cell>
          <cell r="J24">
            <v>1244.2066666679398</v>
          </cell>
          <cell r="K24">
            <v>213.67500000452273</v>
          </cell>
          <cell r="L24">
            <v>1.776666672457941</v>
          </cell>
          <cell r="M24">
            <v>0</v>
          </cell>
          <cell r="N24">
            <v>0</v>
          </cell>
          <cell r="O24">
            <v>7620.2783333253883</v>
          </cell>
          <cell r="P24">
            <v>1710.0483333321288</v>
          </cell>
          <cell r="Q24">
            <v>1710.0483333321288</v>
          </cell>
          <cell r="R24">
            <v>1761.9949999895355</v>
          </cell>
          <cell r="S24">
            <v>1923.7933333245164</v>
          </cell>
          <cell r="T24">
            <v>4495.6366666479034</v>
          </cell>
          <cell r="U24">
            <v>4645.8883333192844</v>
          </cell>
          <cell r="V24">
            <v>6160.6199999804667</v>
          </cell>
          <cell r="W24">
            <v>7404.8266666484069</v>
          </cell>
          <cell r="X24">
            <v>7618.50166665293</v>
          </cell>
          <cell r="Y24">
            <v>7620.2783333253883</v>
          </cell>
          <cell r="Z24">
            <v>7620.2783333253883</v>
          </cell>
        </row>
        <row r="25">
          <cell r="B25" t="str">
            <v>Tecnologia</v>
          </cell>
          <cell r="C25">
            <v>0</v>
          </cell>
          <cell r="D25">
            <v>1661.5574999999978</v>
          </cell>
          <cell r="E25">
            <v>2542.6900000109745</v>
          </cell>
          <cell r="F25">
            <v>0</v>
          </cell>
          <cell r="G25">
            <v>16519.870833342782</v>
          </cell>
          <cell r="H25">
            <v>66426.308333350287</v>
          </cell>
          <cell r="I25">
            <v>16974.279999994222</v>
          </cell>
          <cell r="J25">
            <v>42.400000006140878</v>
          </cell>
          <cell r="K25">
            <v>868.26999997838277</v>
          </cell>
          <cell r="L25">
            <v>0</v>
          </cell>
          <cell r="M25">
            <v>119.212</v>
          </cell>
          <cell r="N25">
            <v>667.96199999999999</v>
          </cell>
          <cell r="O25">
            <v>105822.55066668277</v>
          </cell>
          <cell r="P25">
            <v>0</v>
          </cell>
          <cell r="Q25">
            <v>1661.5574999999978</v>
          </cell>
          <cell r="R25">
            <v>4204.2475000109725</v>
          </cell>
          <cell r="S25">
            <v>4204.2475000109725</v>
          </cell>
          <cell r="T25">
            <v>20724.118333353756</v>
          </cell>
          <cell r="U25">
            <v>87150.426666704036</v>
          </cell>
          <cell r="V25">
            <v>104124.70666669826</v>
          </cell>
          <cell r="W25">
            <v>104167.10666670439</v>
          </cell>
          <cell r="X25">
            <v>105035.37666668277</v>
          </cell>
          <cell r="Y25">
            <v>105035.37666668277</v>
          </cell>
          <cell r="Z25">
            <v>105154.58866668277</v>
          </cell>
        </row>
        <row r="26">
          <cell r="B26" t="str">
            <v>Tecnologia</v>
          </cell>
          <cell r="C26">
            <v>3193.0750000039234</v>
          </cell>
          <cell r="D26">
            <v>0</v>
          </cell>
          <cell r="E26">
            <v>9045.6416666633977</v>
          </cell>
          <cell r="F26">
            <v>0</v>
          </cell>
          <cell r="G26">
            <v>21.904999989015053</v>
          </cell>
          <cell r="H26">
            <v>107.84000000431553</v>
          </cell>
          <cell r="I26">
            <v>19.658333332679469</v>
          </cell>
          <cell r="J26">
            <v>49.426666668889816</v>
          </cell>
          <cell r="K26">
            <v>0</v>
          </cell>
          <cell r="L26">
            <v>0</v>
          </cell>
          <cell r="M26">
            <v>20220.547999999999</v>
          </cell>
          <cell r="N26">
            <v>3630.6160000000004</v>
          </cell>
          <cell r="O26">
            <v>36288.71066666222</v>
          </cell>
          <cell r="P26">
            <v>3193.0750000039234</v>
          </cell>
          <cell r="Q26">
            <v>3193.0750000039234</v>
          </cell>
          <cell r="R26">
            <v>12238.716666667322</v>
          </cell>
          <cell r="S26">
            <v>12238.716666667322</v>
          </cell>
          <cell r="T26">
            <v>12260.621666656338</v>
          </cell>
          <cell r="U26">
            <v>12368.461666660653</v>
          </cell>
          <cell r="V26">
            <v>12388.119999993332</v>
          </cell>
          <cell r="W26">
            <v>12437.546666662221</v>
          </cell>
          <cell r="X26">
            <v>12437.546666662221</v>
          </cell>
          <cell r="Y26">
            <v>12437.546666662221</v>
          </cell>
          <cell r="Z26">
            <v>32658.094666662219</v>
          </cell>
        </row>
      </sheetData>
      <sheetData sheetId="33">
        <row r="24">
          <cell r="B24" t="str">
            <v>Tecnologia</v>
          </cell>
          <cell r="C24">
            <v>51516597.586999997</v>
          </cell>
          <cell r="D24">
            <v>78100418.850999981</v>
          </cell>
          <cell r="E24">
            <v>192293681.85864857</v>
          </cell>
          <cell r="F24">
            <v>28986289.604999997</v>
          </cell>
          <cell r="G24">
            <v>83561387.335754827</v>
          </cell>
          <cell r="H24">
            <v>108471454.182</v>
          </cell>
          <cell r="I24">
            <v>20313611.954999998</v>
          </cell>
          <cell r="J24">
            <v>25789102.338999998</v>
          </cell>
          <cell r="K24">
            <v>81243842.680000007</v>
          </cell>
          <cell r="L24">
            <v>81506603.086999997</v>
          </cell>
          <cell r="M24">
            <v>13666371.082</v>
          </cell>
          <cell r="N24">
            <v>4103892.1559999995</v>
          </cell>
          <cell r="O24">
            <v>769553252.71840358</v>
          </cell>
          <cell r="P24">
            <v>51516597.586999997</v>
          </cell>
          <cell r="Q24">
            <v>129617016.43799998</v>
          </cell>
          <cell r="R24">
            <v>321910698.29664856</v>
          </cell>
          <cell r="S24">
            <v>350896987.90164858</v>
          </cell>
          <cell r="T24">
            <v>434458375.23740339</v>
          </cell>
          <cell r="U24">
            <v>542929829.41940343</v>
          </cell>
          <cell r="V24">
            <v>563243441.37440348</v>
          </cell>
          <cell r="W24">
            <v>589032543.71340346</v>
          </cell>
          <cell r="X24">
            <v>670276386.39340353</v>
          </cell>
          <cell r="Y24">
            <v>751782989.48040354</v>
          </cell>
          <cell r="Z24">
            <v>765449360.56240356</v>
          </cell>
        </row>
        <row r="25">
          <cell r="B25" t="str">
            <v>Tecnologia</v>
          </cell>
          <cell r="C25">
            <v>192410443.771</v>
          </cell>
          <cell r="D25">
            <v>154394188.31199998</v>
          </cell>
          <cell r="E25">
            <v>148992768.01499999</v>
          </cell>
          <cell r="F25">
            <v>185380241.046</v>
          </cell>
          <cell r="G25">
            <v>95541266.001999989</v>
          </cell>
          <cell r="H25">
            <v>96460558.74000001</v>
          </cell>
          <cell r="I25">
            <v>179109557.71799999</v>
          </cell>
          <cell r="J25">
            <v>184213562.07800001</v>
          </cell>
          <cell r="K25">
            <v>82897041.409000009</v>
          </cell>
          <cell r="L25">
            <v>145323613.162</v>
          </cell>
          <cell r="M25">
            <v>177224529.57300001</v>
          </cell>
          <cell r="N25">
            <v>165695092.56462008</v>
          </cell>
          <cell r="O25">
            <v>1807642862.3906198</v>
          </cell>
          <cell r="P25">
            <v>192410443.771</v>
          </cell>
          <cell r="Q25">
            <v>346804632.08299994</v>
          </cell>
          <cell r="R25">
            <v>495797400.09799993</v>
          </cell>
          <cell r="S25">
            <v>681177641.14399993</v>
          </cell>
          <cell r="T25">
            <v>776718907.14599991</v>
          </cell>
          <cell r="U25">
            <v>873179465.88599992</v>
          </cell>
          <cell r="V25">
            <v>1052289023.6039999</v>
          </cell>
          <cell r="W25">
            <v>1236502585.6819999</v>
          </cell>
          <cell r="X25">
            <v>1319399627.0909998</v>
          </cell>
          <cell r="Y25">
            <v>1464723240.2529998</v>
          </cell>
          <cell r="Z25">
            <v>1641947769.8259997</v>
          </cell>
        </row>
        <row r="26">
          <cell r="B26" t="str">
            <v>Tecnologia</v>
          </cell>
          <cell r="C26">
            <v>70090383.605959535</v>
          </cell>
          <cell r="D26">
            <v>2462489.9147022199</v>
          </cell>
          <cell r="E26">
            <v>23485888.593666911</v>
          </cell>
          <cell r="F26">
            <v>1150260.971244171</v>
          </cell>
          <cell r="G26">
            <v>4330423.1269632597</v>
          </cell>
          <cell r="H26">
            <v>3165473.5792461354</v>
          </cell>
          <cell r="I26">
            <v>4626010.8535780227</v>
          </cell>
          <cell r="J26">
            <v>2838549.461128721</v>
          </cell>
          <cell r="K26">
            <v>2155777.1339692948</v>
          </cell>
          <cell r="L26">
            <v>2807654.4563569641</v>
          </cell>
          <cell r="M26">
            <v>6026568.6308577079</v>
          </cell>
          <cell r="N26">
            <v>2337333.5962505713</v>
          </cell>
          <cell r="O26">
            <v>125476813.92392349</v>
          </cell>
          <cell r="P26">
            <v>70090383.605959535</v>
          </cell>
          <cell r="Q26">
            <v>72552873.520661756</v>
          </cell>
          <cell r="R26">
            <v>96038762.114328668</v>
          </cell>
          <cell r="S26">
            <v>97189023.085572839</v>
          </cell>
          <cell r="T26">
            <v>101519446.2125361</v>
          </cell>
          <cell r="U26">
            <v>104684919.79178223</v>
          </cell>
          <cell r="V26">
            <v>109310930.64536025</v>
          </cell>
          <cell r="W26">
            <v>112149480.10648897</v>
          </cell>
          <cell r="X26">
            <v>114305257.24045826</v>
          </cell>
          <cell r="Y26">
            <v>117112911.69681522</v>
          </cell>
          <cell r="Z26">
            <v>123139480.32767293</v>
          </cell>
        </row>
      </sheetData>
      <sheetData sheetId="34">
        <row r="24">
          <cell r="B24" t="str">
            <v>Tecnologia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35">
        <row r="24">
          <cell r="B24" t="str">
            <v>Tecnologia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36">
        <row r="24">
          <cell r="B24" t="str">
            <v>Tecnologia</v>
          </cell>
          <cell r="C24">
            <v>51516597.586999997</v>
          </cell>
          <cell r="D24">
            <v>78100418.850999981</v>
          </cell>
          <cell r="E24">
            <v>191760550.98199999</v>
          </cell>
          <cell r="F24">
            <v>28986289.604999997</v>
          </cell>
          <cell r="G24">
            <v>83558458.347000003</v>
          </cell>
          <cell r="H24">
            <v>108471454.182</v>
          </cell>
          <cell r="I24">
            <v>20313611.954999998</v>
          </cell>
          <cell r="J24">
            <v>25789102.338999998</v>
          </cell>
          <cell r="K24">
            <v>81243842.680000007</v>
          </cell>
          <cell r="L24">
            <v>81506603.086999997</v>
          </cell>
          <cell r="M24">
            <v>13666371.082</v>
          </cell>
          <cell r="N24">
            <v>4103892.1559999995</v>
          </cell>
          <cell r="O24">
            <v>769017192.85300016</v>
          </cell>
          <cell r="P24">
            <v>51516597.586999997</v>
          </cell>
          <cell r="Q24">
            <v>129617016.43799998</v>
          </cell>
          <cell r="R24">
            <v>321377567.41999996</v>
          </cell>
          <cell r="S24">
            <v>350363857.02499998</v>
          </cell>
          <cell r="T24">
            <v>433922315.37199998</v>
          </cell>
          <cell r="U24">
            <v>542393769.55400002</v>
          </cell>
          <cell r="V24">
            <v>562707381.50900006</v>
          </cell>
          <cell r="W24">
            <v>588496483.84800005</v>
          </cell>
          <cell r="X24">
            <v>669740326.52800012</v>
          </cell>
          <cell r="Y24">
            <v>751246929.61500013</v>
          </cell>
          <cell r="Z24">
            <v>764913300.69700015</v>
          </cell>
        </row>
        <row r="25">
          <cell r="B25" t="str">
            <v>Tecnologia</v>
          </cell>
          <cell r="C25">
            <v>192410443.771</v>
          </cell>
          <cell r="D25">
            <v>154394188.31199998</v>
          </cell>
          <cell r="E25">
            <v>148992768.01499999</v>
          </cell>
          <cell r="F25">
            <v>185380241.046</v>
          </cell>
          <cell r="G25">
            <v>95541266.001999989</v>
          </cell>
          <cell r="H25">
            <v>96460558.74000001</v>
          </cell>
          <cell r="I25">
            <v>179109557.71799999</v>
          </cell>
          <cell r="J25">
            <v>184213562.07800001</v>
          </cell>
          <cell r="K25">
            <v>82897041.409000009</v>
          </cell>
          <cell r="L25">
            <v>145323613.162</v>
          </cell>
          <cell r="M25">
            <v>177224529.57300001</v>
          </cell>
          <cell r="N25">
            <v>165694734.11399999</v>
          </cell>
          <cell r="O25">
            <v>1807642503.9399998</v>
          </cell>
          <cell r="P25">
            <v>192410443.771</v>
          </cell>
          <cell r="Q25">
            <v>346804632.08299994</v>
          </cell>
          <cell r="R25">
            <v>495797400.09799993</v>
          </cell>
          <cell r="S25">
            <v>681177641.14399993</v>
          </cell>
          <cell r="T25">
            <v>776718907.14599991</v>
          </cell>
          <cell r="U25">
            <v>873179465.88599992</v>
          </cell>
          <cell r="V25">
            <v>1052289023.6039999</v>
          </cell>
          <cell r="W25">
            <v>1236502585.6819999</v>
          </cell>
          <cell r="X25">
            <v>1319399627.0909998</v>
          </cell>
          <cell r="Y25">
            <v>1464723240.2529998</v>
          </cell>
          <cell r="Z25">
            <v>1641947769.8259997</v>
          </cell>
        </row>
        <row r="26">
          <cell r="B26" t="str">
            <v>Tecnologia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</sheetData>
      <sheetData sheetId="37">
        <row r="24">
          <cell r="B24" t="str">
            <v>Tecnologia</v>
          </cell>
          <cell r="C24">
            <v>0</v>
          </cell>
          <cell r="D24">
            <v>0</v>
          </cell>
          <cell r="E24">
            <v>533130.87664857309</v>
          </cell>
          <cell r="F24">
            <v>0</v>
          </cell>
          <cell r="G24">
            <v>2928.9887548305524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536059.86540340364</v>
          </cell>
          <cell r="P24">
            <v>0</v>
          </cell>
          <cell r="Q24">
            <v>0</v>
          </cell>
          <cell r="R24">
            <v>533130.87664857309</v>
          </cell>
          <cell r="S24">
            <v>533130.87664857309</v>
          </cell>
          <cell r="T24">
            <v>536059.86540340364</v>
          </cell>
          <cell r="U24">
            <v>536059.86540340364</v>
          </cell>
          <cell r="V24">
            <v>536059.86540340364</v>
          </cell>
          <cell r="W24">
            <v>536059.86540340364</v>
          </cell>
          <cell r="X24">
            <v>536059.86540340364</v>
          </cell>
          <cell r="Y24">
            <v>536059.86540340364</v>
          </cell>
          <cell r="Z24">
            <v>536059.86540340364</v>
          </cell>
        </row>
        <row r="25">
          <cell r="B25" t="str">
            <v>Tecnologia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358.45062008986815</v>
          </cell>
          <cell r="O25">
            <v>358.45062008986815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B26" t="str">
            <v>Tecnologia</v>
          </cell>
          <cell r="C26">
            <v>70090383.605959535</v>
          </cell>
          <cell r="D26">
            <v>2462489.9147022199</v>
          </cell>
          <cell r="E26">
            <v>23485888.593666911</v>
          </cell>
          <cell r="F26">
            <v>1150260.971244171</v>
          </cell>
          <cell r="G26">
            <v>4330423.1269632597</v>
          </cell>
          <cell r="H26">
            <v>3165473.5792461354</v>
          </cell>
          <cell r="I26">
            <v>4626010.8535780227</v>
          </cell>
          <cell r="J26">
            <v>2838549.461128721</v>
          </cell>
          <cell r="K26">
            <v>2155777.1339692948</v>
          </cell>
          <cell r="L26">
            <v>2807654.4563569641</v>
          </cell>
          <cell r="M26">
            <v>6026568.6308577079</v>
          </cell>
          <cell r="N26">
            <v>2337333.5962505713</v>
          </cell>
          <cell r="O26">
            <v>125476813.92392349</v>
          </cell>
          <cell r="P26">
            <v>70090383.605959535</v>
          </cell>
          <cell r="Q26">
            <v>72552873.520661756</v>
          </cell>
          <cell r="R26">
            <v>96038762.114328668</v>
          </cell>
          <cell r="S26">
            <v>97189023.085572839</v>
          </cell>
          <cell r="T26">
            <v>101519446.2125361</v>
          </cell>
          <cell r="U26">
            <v>104684919.79178223</v>
          </cell>
          <cell r="V26">
            <v>109310930.64536025</v>
          </cell>
          <cell r="W26">
            <v>112149480.10648897</v>
          </cell>
          <cell r="X26">
            <v>114305257.24045826</v>
          </cell>
          <cell r="Y26">
            <v>117112911.69681522</v>
          </cell>
          <cell r="Z26">
            <v>123139480.32767293</v>
          </cell>
        </row>
      </sheetData>
      <sheetData sheetId="38">
        <row r="24">
          <cell r="B24" t="str">
            <v>Tecnologia</v>
          </cell>
          <cell r="C24">
            <v>123046.08499999999</v>
          </cell>
          <cell r="D24">
            <v>80827.478000000003</v>
          </cell>
          <cell r="E24">
            <v>131781.46</v>
          </cell>
          <cell r="F24">
            <v>145949.802</v>
          </cell>
          <cell r="G24">
            <v>137273.21799999999</v>
          </cell>
          <cell r="H24">
            <v>125964.80100000001</v>
          </cell>
          <cell r="I24">
            <v>139372.41800000001</v>
          </cell>
          <cell r="J24">
            <v>138067.27299999999</v>
          </cell>
          <cell r="K24">
            <v>136894.9</v>
          </cell>
          <cell r="L24">
            <v>146860.11900000001</v>
          </cell>
          <cell r="M24">
            <v>133424.12900000002</v>
          </cell>
          <cell r="N24">
            <v>151776</v>
          </cell>
          <cell r="O24">
            <v>1591237.6829999997</v>
          </cell>
          <cell r="P24">
            <v>123046.08499999999</v>
          </cell>
          <cell r="Q24">
            <v>203873.56299999999</v>
          </cell>
          <cell r="R24">
            <v>335655.02299999999</v>
          </cell>
          <cell r="S24">
            <v>481604.82499999995</v>
          </cell>
          <cell r="T24">
            <v>618878.04299999995</v>
          </cell>
          <cell r="U24">
            <v>744842.84399999992</v>
          </cell>
          <cell r="V24">
            <v>884215.26199999987</v>
          </cell>
          <cell r="W24">
            <v>1022282.5349999999</v>
          </cell>
          <cell r="X24">
            <v>1159177.4349999998</v>
          </cell>
          <cell r="Y24">
            <v>1306037.5539999998</v>
          </cell>
          <cell r="Z24">
            <v>1439461.6829999997</v>
          </cell>
        </row>
        <row r="25">
          <cell r="B25" t="str">
            <v>Tecnologia</v>
          </cell>
          <cell r="C25">
            <v>141285.59999999998</v>
          </cell>
          <cell r="D25">
            <v>119598.03200000001</v>
          </cell>
          <cell r="E25">
            <v>138553.01</v>
          </cell>
          <cell r="F25">
            <v>136728</v>
          </cell>
          <cell r="G25">
            <v>92384.417000000001</v>
          </cell>
          <cell r="H25">
            <v>69395.447</v>
          </cell>
          <cell r="I25">
            <v>124162.565</v>
          </cell>
          <cell r="J25">
            <v>136110.31200000001</v>
          </cell>
          <cell r="K25">
            <v>134965.61800000002</v>
          </cell>
          <cell r="L25">
            <v>141475.5</v>
          </cell>
          <cell r="M25">
            <v>136608.788</v>
          </cell>
          <cell r="N25">
            <v>140617.63800000001</v>
          </cell>
          <cell r="O25">
            <v>1511884.9270000001</v>
          </cell>
          <cell r="P25">
            <v>141285.59999999998</v>
          </cell>
          <cell r="Q25">
            <v>260883.63199999998</v>
          </cell>
          <cell r="R25">
            <v>399436.64199999999</v>
          </cell>
          <cell r="S25">
            <v>536164.64199999999</v>
          </cell>
          <cell r="T25">
            <v>628549.05900000001</v>
          </cell>
          <cell r="U25">
            <v>697944.50600000005</v>
          </cell>
          <cell r="V25">
            <v>822107.071</v>
          </cell>
          <cell r="W25">
            <v>958217.38300000003</v>
          </cell>
          <cell r="X25">
            <v>1093183.0010000002</v>
          </cell>
          <cell r="Y25">
            <v>1234658.5010000002</v>
          </cell>
          <cell r="Z25">
            <v>1371267.2890000001</v>
          </cell>
        </row>
        <row r="26">
          <cell r="B26" t="str">
            <v>Tecnologia</v>
          </cell>
          <cell r="C26">
            <v>97098.125</v>
          </cell>
          <cell r="D26">
            <v>90585.600000000006</v>
          </cell>
          <cell r="E26">
            <v>91110.758000000002</v>
          </cell>
          <cell r="F26">
            <v>97056</v>
          </cell>
          <cell r="G26">
            <v>93393.370999999999</v>
          </cell>
          <cell r="H26">
            <v>96948.160000000003</v>
          </cell>
          <cell r="I26">
            <v>100271.54199999999</v>
          </cell>
          <cell r="J26">
            <v>100241.773</v>
          </cell>
          <cell r="K26">
            <v>96752.700000000012</v>
          </cell>
          <cell r="L26">
            <v>86614.616999999998</v>
          </cell>
          <cell r="M26">
            <v>73368.285999999993</v>
          </cell>
          <cell r="N26">
            <v>96660.584000000003</v>
          </cell>
          <cell r="O26">
            <v>1120101.5160000001</v>
          </cell>
          <cell r="P26">
            <v>97098.125</v>
          </cell>
          <cell r="Q26">
            <v>187683.72500000001</v>
          </cell>
          <cell r="R26">
            <v>278794.48300000001</v>
          </cell>
          <cell r="S26">
            <v>375850.48300000001</v>
          </cell>
          <cell r="T26">
            <v>469243.85399999999</v>
          </cell>
          <cell r="U26">
            <v>566192.01399999997</v>
          </cell>
          <cell r="V26">
            <v>666463.55599999998</v>
          </cell>
          <cell r="W26">
            <v>766705.32900000003</v>
          </cell>
          <cell r="X26">
            <v>863458.0290000001</v>
          </cell>
          <cell r="Y26">
            <v>950072.64600000007</v>
          </cell>
          <cell r="Z26">
            <v>1023440.932</v>
          </cell>
        </row>
      </sheetData>
      <sheetData sheetId="39">
        <row r="24">
          <cell r="B24" t="str">
            <v>Tecnologia</v>
          </cell>
          <cell r="C24">
            <v>151776</v>
          </cell>
          <cell r="D24">
            <v>137088</v>
          </cell>
          <cell r="E24">
            <v>151572</v>
          </cell>
          <cell r="F24">
            <v>146880</v>
          </cell>
          <cell r="G24">
            <v>151776</v>
          </cell>
          <cell r="H24">
            <v>146880</v>
          </cell>
          <cell r="I24">
            <v>151776</v>
          </cell>
          <cell r="J24">
            <v>151776</v>
          </cell>
          <cell r="K24">
            <v>146880</v>
          </cell>
          <cell r="L24">
            <v>151980</v>
          </cell>
          <cell r="M24">
            <v>146880</v>
          </cell>
          <cell r="N24">
            <v>151776</v>
          </cell>
          <cell r="O24">
            <v>1787040</v>
          </cell>
          <cell r="P24">
            <v>151776</v>
          </cell>
          <cell r="Q24">
            <v>288864</v>
          </cell>
          <cell r="R24">
            <v>440436</v>
          </cell>
          <cell r="S24">
            <v>587316</v>
          </cell>
          <cell r="T24">
            <v>739092</v>
          </cell>
          <cell r="U24">
            <v>885972</v>
          </cell>
          <cell r="V24">
            <v>1037748</v>
          </cell>
          <cell r="W24">
            <v>1189524</v>
          </cell>
          <cell r="X24">
            <v>1336404</v>
          </cell>
          <cell r="Y24">
            <v>1488384</v>
          </cell>
          <cell r="Z24">
            <v>1635264</v>
          </cell>
        </row>
        <row r="25">
          <cell r="B25" t="str">
            <v>Tecnologia</v>
          </cell>
          <cell r="C25">
            <v>141285.59999999998</v>
          </cell>
          <cell r="D25">
            <v>127612.79999999999</v>
          </cell>
          <cell r="E25">
            <v>141095.70000000001</v>
          </cell>
          <cell r="F25">
            <v>136728</v>
          </cell>
          <cell r="G25">
            <v>141285.59999999998</v>
          </cell>
          <cell r="H25">
            <v>136728</v>
          </cell>
          <cell r="I25">
            <v>141285.59999999998</v>
          </cell>
          <cell r="J25">
            <v>141285.59999999998</v>
          </cell>
          <cell r="K25">
            <v>136728</v>
          </cell>
          <cell r="L25">
            <v>141475.5</v>
          </cell>
          <cell r="M25">
            <v>136728</v>
          </cell>
          <cell r="N25">
            <v>141285.59999999998</v>
          </cell>
          <cell r="O25">
            <v>1663524</v>
          </cell>
          <cell r="P25">
            <v>141285.59999999998</v>
          </cell>
          <cell r="Q25">
            <v>268898.39999999997</v>
          </cell>
          <cell r="R25">
            <v>409994.1</v>
          </cell>
          <cell r="S25">
            <v>546722.1</v>
          </cell>
          <cell r="T25">
            <v>688007.7</v>
          </cell>
          <cell r="U25">
            <v>824735.7</v>
          </cell>
          <cell r="V25">
            <v>966021.29999999993</v>
          </cell>
          <cell r="W25">
            <v>1107306.8999999999</v>
          </cell>
          <cell r="X25">
            <v>1244034.8999999999</v>
          </cell>
          <cell r="Y25">
            <v>1385510.4</v>
          </cell>
          <cell r="Z25">
            <v>1522238.4</v>
          </cell>
        </row>
        <row r="26">
          <cell r="B26" t="str">
            <v>Tecnologia</v>
          </cell>
          <cell r="C26">
            <v>100291.2</v>
          </cell>
          <cell r="D26">
            <v>90585.600000000006</v>
          </cell>
          <cell r="E26">
            <v>100156.4</v>
          </cell>
          <cell r="F26">
            <v>97056</v>
          </cell>
          <cell r="G26">
            <v>100291.2</v>
          </cell>
          <cell r="H26">
            <v>97056</v>
          </cell>
          <cell r="I26">
            <v>100291.2</v>
          </cell>
          <cell r="J26">
            <v>100291.2</v>
          </cell>
          <cell r="K26">
            <v>97056</v>
          </cell>
          <cell r="L26">
            <v>100426</v>
          </cell>
          <cell r="M26">
            <v>97056</v>
          </cell>
          <cell r="N26">
            <v>100291.2</v>
          </cell>
          <cell r="O26">
            <v>1180847.9999999998</v>
          </cell>
          <cell r="P26">
            <v>100291.2</v>
          </cell>
          <cell r="Q26">
            <v>190876.79999999999</v>
          </cell>
          <cell r="R26">
            <v>291033.19999999995</v>
          </cell>
          <cell r="S26">
            <v>388089.19999999995</v>
          </cell>
          <cell r="T26">
            <v>488380.39999999997</v>
          </cell>
          <cell r="U26">
            <v>585436.39999999991</v>
          </cell>
          <cell r="V26">
            <v>685727.59999999986</v>
          </cell>
          <cell r="W26">
            <v>786018.79999999981</v>
          </cell>
          <cell r="X26">
            <v>883074.79999999981</v>
          </cell>
          <cell r="Y26">
            <v>983500.79999999981</v>
          </cell>
          <cell r="Z26">
            <v>1080556.7999999998</v>
          </cell>
        </row>
      </sheetData>
      <sheetData sheetId="40">
        <row r="24">
          <cell r="B24" t="str">
            <v>Tecnologia</v>
          </cell>
          <cell r="C24">
            <v>0.81070844534050179</v>
          </cell>
          <cell r="D24">
            <v>0.58960286823062558</v>
          </cell>
          <cell r="E24">
            <v>0.86943142532921647</v>
          </cell>
          <cell r="F24">
            <v>0.9936669526143791</v>
          </cell>
          <cell r="G24">
            <v>0.90444614431794224</v>
          </cell>
          <cell r="H24">
            <v>0.85760349264705882</v>
          </cell>
          <cell r="I24">
            <v>0.91827705302551133</v>
          </cell>
          <cell r="J24">
            <v>0.9096779003267973</v>
          </cell>
          <cell r="K24">
            <v>0.93201865468409584</v>
          </cell>
          <cell r="L24">
            <v>0.966312139755231</v>
          </cell>
          <cell r="M24">
            <v>0.90838867783224408</v>
          </cell>
          <cell r="N24">
            <v>1</v>
          </cell>
          <cell r="O24">
            <v>0.8904320457292505</v>
          </cell>
          <cell r="P24">
            <v>0.81070844534050179</v>
          </cell>
          <cell r="Q24">
            <v>0.70577698501717068</v>
          </cell>
          <cell r="R24">
            <v>0.76209715599996364</v>
          </cell>
          <cell r="S24">
            <v>0.82000971368053988</v>
          </cell>
          <cell r="T24">
            <v>0.83734912974298181</v>
          </cell>
          <cell r="U24">
            <v>0.84070697945307515</v>
          </cell>
          <cell r="V24">
            <v>0.85205200299109207</v>
          </cell>
          <cell r="W24">
            <v>0.85940471566777965</v>
          </cell>
          <cell r="X24">
            <v>0.867385487472351</v>
          </cell>
          <cell r="Y24">
            <v>0.87748696169805629</v>
          </cell>
          <cell r="Z24">
            <v>0.88026256494364197</v>
          </cell>
        </row>
        <row r="25">
          <cell r="B25" t="str">
            <v>Tecnologia</v>
          </cell>
          <cell r="C25">
            <v>1</v>
          </cell>
          <cell r="D25">
            <v>0.93719463878231668</v>
          </cell>
          <cell r="E25">
            <v>0.98197896888423952</v>
          </cell>
          <cell r="F25">
            <v>1</v>
          </cell>
          <cell r="G25">
            <v>0.65388416795483773</v>
          </cell>
          <cell r="H25">
            <v>0.50754378766602304</v>
          </cell>
          <cell r="I25">
            <v>0.87880551875067259</v>
          </cell>
          <cell r="J25">
            <v>0.9633700249706979</v>
          </cell>
          <cell r="K25">
            <v>0.98711030659411403</v>
          </cell>
          <cell r="L25">
            <v>1</v>
          </cell>
          <cell r="M25">
            <v>0.99912810836112576</v>
          </cell>
          <cell r="N25">
            <v>0.9952722570453042</v>
          </cell>
          <cell r="O25">
            <v>0.90884467371676037</v>
          </cell>
          <cell r="P25">
            <v>1</v>
          </cell>
          <cell r="Q25">
            <v>0.97019406586279433</v>
          </cell>
          <cell r="R25">
            <v>0.97424973188638575</v>
          </cell>
          <cell r="S25">
            <v>0.98068953495752231</v>
          </cell>
          <cell r="T25">
            <v>0.9135785239031482</v>
          </cell>
          <cell r="U25">
            <v>0.84626445296353736</v>
          </cell>
          <cell r="V25">
            <v>0.85102375175371403</v>
          </cell>
          <cell r="W25">
            <v>0.86535845030858216</v>
          </cell>
          <cell r="X25">
            <v>0.87873981750833541</v>
          </cell>
          <cell r="Y25">
            <v>0.89112178515585316</v>
          </cell>
          <cell r="Z25">
            <v>0.90082295191081774</v>
          </cell>
        </row>
        <row r="26">
          <cell r="B26" t="str">
            <v>Tecnologia</v>
          </cell>
          <cell r="C26">
            <v>0.96816196236559138</v>
          </cell>
          <cell r="D26">
            <v>1</v>
          </cell>
          <cell r="E26">
            <v>0.90968483292131119</v>
          </cell>
          <cell r="F26">
            <v>1</v>
          </cell>
          <cell r="G26">
            <v>0.93122199156057561</v>
          </cell>
          <cell r="H26">
            <v>0.99888888888888894</v>
          </cell>
          <cell r="I26">
            <v>0.99980399077885185</v>
          </cell>
          <cell r="J26">
            <v>0.9995071651351265</v>
          </cell>
          <cell r="K26">
            <v>0.99687500000000007</v>
          </cell>
          <cell r="L26">
            <v>0.862472039113377</v>
          </cell>
          <cell r="M26">
            <v>0.75593766485328051</v>
          </cell>
          <cell r="N26">
            <v>0.96379925656488308</v>
          </cell>
          <cell r="O26">
            <v>0.94855689809357369</v>
          </cell>
          <cell r="P26">
            <v>0.96816196236559138</v>
          </cell>
          <cell r="Q26">
            <v>0.98327153954802271</v>
          </cell>
          <cell r="R26">
            <v>0.95794735102386963</v>
          </cell>
          <cell r="S26">
            <v>0.96846416493940068</v>
          </cell>
          <cell r="T26">
            <v>0.96081631040066318</v>
          </cell>
          <cell r="U26">
            <v>0.96712813552420052</v>
          </cell>
          <cell r="V26">
            <v>0.97190714796954381</v>
          </cell>
          <cell r="W26">
            <v>0.97542874165350779</v>
          </cell>
          <cell r="X26">
            <v>0.97778583309137601</v>
          </cell>
          <cell r="Y26">
            <v>0.96601105560869927</v>
          </cell>
          <cell r="Z26">
            <v>0.94714218817557783</v>
          </cell>
        </row>
      </sheetData>
      <sheetData sheetId="4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78"/>
  <sheetViews>
    <sheetView tabSelected="1" topLeftCell="F43" zoomScale="90" zoomScaleNormal="90" workbookViewId="0">
      <selection activeCell="C34" sqref="C34:E34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5" width="18.81640625" style="1" customWidth="1"/>
    <col min="6" max="6" width="5.54296875" style="1" customWidth="1"/>
    <col min="7" max="7" width="5.26953125" style="1" customWidth="1"/>
    <col min="8" max="8" width="10.26953125" style="1" customWidth="1"/>
    <col min="9" max="9" width="12.453125" style="1" bestFit="1" customWidth="1"/>
    <col min="10" max="19" width="10.26953125" style="1" customWidth="1"/>
    <col min="20" max="20" width="9.1796875" style="1" customWidth="1"/>
    <col min="21" max="16384" width="11.453125" style="1"/>
  </cols>
  <sheetData>
    <row r="1" spans="2:24" x14ac:dyDescent="0.35">
      <c r="H1" s="56" t="s">
        <v>3</v>
      </c>
      <c r="I1" s="56"/>
      <c r="J1" s="56"/>
      <c r="K1" s="56"/>
      <c r="L1" s="56"/>
      <c r="M1" s="56"/>
    </row>
    <row r="2" spans="2:24" x14ac:dyDescent="0.35">
      <c r="B2" s="56" t="s">
        <v>50</v>
      </c>
      <c r="C2" s="56"/>
      <c r="D2" s="56"/>
      <c r="E2" s="56"/>
      <c r="H2" s="6" t="s">
        <v>5</v>
      </c>
      <c r="I2" s="6" t="s">
        <v>30</v>
      </c>
      <c r="J2" s="6" t="s">
        <v>6</v>
      </c>
      <c r="K2" s="6" t="s">
        <v>7</v>
      </c>
      <c r="L2" s="6" t="s">
        <v>8</v>
      </c>
      <c r="M2" s="6" t="s">
        <v>9</v>
      </c>
    </row>
    <row r="3" spans="2:24" ht="15" customHeight="1" x14ac:dyDescent="0.35">
      <c r="H3" s="55" t="s">
        <v>11</v>
      </c>
      <c r="I3" s="32" t="s">
        <v>4</v>
      </c>
      <c r="J3" s="33">
        <v>1.37</v>
      </c>
      <c r="K3" s="33">
        <v>7.33</v>
      </c>
      <c r="L3" s="34">
        <v>44053</v>
      </c>
      <c r="M3" s="34">
        <v>44117</v>
      </c>
      <c r="X3" s="2"/>
    </row>
    <row r="4" spans="2:24" ht="15" customHeight="1" x14ac:dyDescent="0.35">
      <c r="H4" s="53"/>
      <c r="I4" s="16" t="s">
        <v>4</v>
      </c>
      <c r="J4" s="7">
        <v>1.39</v>
      </c>
      <c r="K4" s="7">
        <v>6.14</v>
      </c>
      <c r="L4" s="8">
        <v>43432</v>
      </c>
      <c r="M4" s="8">
        <v>43523</v>
      </c>
      <c r="X4" s="2"/>
    </row>
    <row r="5" spans="2:24" ht="15" customHeight="1" x14ac:dyDescent="0.35">
      <c r="H5" s="53"/>
      <c r="I5" s="16" t="s">
        <v>48</v>
      </c>
      <c r="J5" s="7">
        <v>11.27</v>
      </c>
      <c r="K5" s="7">
        <v>0.73</v>
      </c>
      <c r="L5" s="8">
        <v>43630</v>
      </c>
      <c r="M5" s="8">
        <v>43689</v>
      </c>
      <c r="X5" s="2"/>
    </row>
    <row r="6" spans="2:24" ht="15" customHeight="1" x14ac:dyDescent="0.35">
      <c r="C6" s="1" t="s">
        <v>38</v>
      </c>
      <c r="H6" s="53"/>
      <c r="I6" s="32" t="s">
        <v>48</v>
      </c>
      <c r="J6" s="33">
        <v>8.57</v>
      </c>
      <c r="K6" s="33">
        <v>0</v>
      </c>
      <c r="L6" s="34">
        <v>44053</v>
      </c>
      <c r="M6" s="34">
        <v>44117</v>
      </c>
      <c r="X6" s="2"/>
    </row>
    <row r="7" spans="2:24" ht="15" customHeight="1" x14ac:dyDescent="0.35">
      <c r="H7" s="53"/>
      <c r="I7" s="32" t="s">
        <v>10</v>
      </c>
      <c r="J7" s="33">
        <v>0.63</v>
      </c>
      <c r="K7" s="33">
        <v>21.09</v>
      </c>
      <c r="L7" s="34">
        <v>44053</v>
      </c>
      <c r="M7" s="34">
        <v>44117</v>
      </c>
      <c r="X7" s="2"/>
    </row>
    <row r="8" spans="2:24" ht="15" customHeight="1" x14ac:dyDescent="0.35">
      <c r="H8" s="54"/>
      <c r="I8" s="16" t="s">
        <v>10</v>
      </c>
      <c r="J8" s="7">
        <v>0.96</v>
      </c>
      <c r="K8" s="7">
        <v>5.63</v>
      </c>
      <c r="L8" s="8">
        <v>43432</v>
      </c>
      <c r="M8" s="8">
        <v>43523</v>
      </c>
      <c r="X8" s="2"/>
    </row>
    <row r="9" spans="2:24" ht="15" customHeight="1" x14ac:dyDescent="0.35">
      <c r="B9" s="3" t="s">
        <v>28</v>
      </c>
      <c r="C9" s="3" t="s">
        <v>0</v>
      </c>
      <c r="D9" s="3" t="s">
        <v>1</v>
      </c>
      <c r="E9" s="3" t="s">
        <v>2</v>
      </c>
      <c r="H9" s="35" t="s">
        <v>25</v>
      </c>
      <c r="I9" s="32" t="s">
        <v>4</v>
      </c>
      <c r="J9" s="33">
        <v>1.54</v>
      </c>
      <c r="K9" s="33">
        <v>0</v>
      </c>
      <c r="L9" s="34">
        <v>44112</v>
      </c>
      <c r="M9" s="34">
        <v>44337</v>
      </c>
      <c r="X9" s="2"/>
    </row>
    <row r="10" spans="2:24" ht="15" customHeight="1" x14ac:dyDescent="0.35">
      <c r="B10" s="4" t="s">
        <v>4</v>
      </c>
      <c r="C10" s="5">
        <v>0</v>
      </c>
      <c r="D10" s="5">
        <v>0</v>
      </c>
      <c r="E10" s="5">
        <v>0</v>
      </c>
      <c r="H10" s="36"/>
      <c r="I10" s="16" t="s">
        <v>4</v>
      </c>
      <c r="J10" s="7">
        <v>1.41</v>
      </c>
      <c r="K10" s="7">
        <v>-1.63</v>
      </c>
      <c r="L10" s="8">
        <v>43434</v>
      </c>
      <c r="M10" s="8">
        <v>43523</v>
      </c>
      <c r="X10" s="2"/>
    </row>
    <row r="11" spans="2:24" ht="15" customHeight="1" x14ac:dyDescent="0.35">
      <c r="B11" s="4" t="s">
        <v>10</v>
      </c>
      <c r="C11" s="5">
        <v>0</v>
      </c>
      <c r="D11" s="5">
        <v>0</v>
      </c>
      <c r="E11" s="5">
        <v>0</v>
      </c>
      <c r="H11" s="36"/>
      <c r="I11" s="16" t="s">
        <v>48</v>
      </c>
      <c r="J11" s="7">
        <v>4.63</v>
      </c>
      <c r="K11" s="7">
        <v>0</v>
      </c>
      <c r="L11" s="8">
        <v>43637</v>
      </c>
      <c r="M11" s="8">
        <v>43689</v>
      </c>
      <c r="X11" s="2"/>
    </row>
    <row r="12" spans="2:24" ht="15" customHeight="1" x14ac:dyDescent="0.35">
      <c r="H12" s="36"/>
      <c r="I12" s="32" t="s">
        <v>48</v>
      </c>
      <c r="J12" s="33">
        <v>4.59</v>
      </c>
      <c r="K12" s="33">
        <v>0</v>
      </c>
      <c r="L12" s="34">
        <v>44112</v>
      </c>
      <c r="M12" s="34">
        <v>44337</v>
      </c>
      <c r="X12" s="2"/>
    </row>
    <row r="13" spans="2:24" ht="15" customHeight="1" x14ac:dyDescent="0.35">
      <c r="B13" s="3" t="s">
        <v>34</v>
      </c>
      <c r="C13" s="3" t="s">
        <v>0</v>
      </c>
      <c r="D13" s="3" t="s">
        <v>1</v>
      </c>
      <c r="E13" s="3" t="s">
        <v>2</v>
      </c>
      <c r="H13" s="36"/>
      <c r="I13" s="32" t="s">
        <v>10</v>
      </c>
      <c r="J13" s="33">
        <v>0.95</v>
      </c>
      <c r="K13" s="33">
        <v>4.6900000000000004</v>
      </c>
      <c r="L13" s="34">
        <v>44112</v>
      </c>
      <c r="M13" s="34">
        <v>44337</v>
      </c>
      <c r="X13" s="2"/>
    </row>
    <row r="14" spans="2:24" ht="15" customHeight="1" thickBot="1" x14ac:dyDescent="0.4">
      <c r="B14" s="4" t="s">
        <v>4</v>
      </c>
      <c r="C14" s="5">
        <v>0</v>
      </c>
      <c r="D14" s="5">
        <v>0</v>
      </c>
      <c r="E14" s="5">
        <v>0</v>
      </c>
      <c r="H14" s="37"/>
      <c r="I14" s="16" t="s">
        <v>10</v>
      </c>
      <c r="J14" s="7">
        <v>1</v>
      </c>
      <c r="K14" s="7">
        <v>4.99</v>
      </c>
      <c r="L14" s="8">
        <v>43434</v>
      </c>
      <c r="M14" s="8">
        <v>43523</v>
      </c>
      <c r="S14" s="13" t="s">
        <v>33</v>
      </c>
    </row>
    <row r="15" spans="2:24" x14ac:dyDescent="0.35">
      <c r="B15" s="4" t="s">
        <v>10</v>
      </c>
      <c r="C15" s="5">
        <v>0</v>
      </c>
      <c r="D15" s="5">
        <v>0</v>
      </c>
      <c r="E15" s="5">
        <v>0</v>
      </c>
      <c r="H15" s="55" t="s">
        <v>26</v>
      </c>
      <c r="I15" s="16" t="s">
        <v>4</v>
      </c>
      <c r="J15" s="7">
        <v>1.08</v>
      </c>
      <c r="K15" s="7">
        <v>17.670000000000002</v>
      </c>
      <c r="L15" s="8">
        <v>43675</v>
      </c>
      <c r="M15" s="8">
        <v>43712</v>
      </c>
      <c r="O15" s="43" t="s">
        <v>47</v>
      </c>
      <c r="P15" s="44"/>
      <c r="Q15" s="44"/>
      <c r="R15" s="44"/>
      <c r="S15" s="44"/>
      <c r="T15" s="44"/>
      <c r="U15" s="44"/>
      <c r="V15" s="44"/>
      <c r="W15" s="44"/>
      <c r="X15" s="45"/>
    </row>
    <row r="16" spans="2:24" x14ac:dyDescent="0.35">
      <c r="H16" s="53"/>
      <c r="I16" s="32" t="s">
        <v>4</v>
      </c>
      <c r="J16" s="33">
        <v>1.8</v>
      </c>
      <c r="K16" s="33">
        <v>0</v>
      </c>
      <c r="L16" s="34">
        <v>44123</v>
      </c>
      <c r="M16" s="34">
        <v>44161</v>
      </c>
      <c r="O16" s="46"/>
      <c r="P16" s="47"/>
      <c r="Q16" s="47"/>
      <c r="R16" s="47"/>
      <c r="S16" s="47"/>
      <c r="T16" s="47"/>
      <c r="U16" s="47"/>
      <c r="V16" s="47"/>
      <c r="W16" s="47"/>
      <c r="X16" s="48"/>
    </row>
    <row r="17" spans="2:24" x14ac:dyDescent="0.35">
      <c r="H17" s="53"/>
      <c r="I17" s="16" t="s">
        <v>48</v>
      </c>
      <c r="J17" s="7">
        <v>26.04</v>
      </c>
      <c r="K17" s="7">
        <v>0</v>
      </c>
      <c r="L17" s="8">
        <v>43675</v>
      </c>
      <c r="M17" s="8">
        <v>43712</v>
      </c>
      <c r="O17" s="46"/>
      <c r="P17" s="47"/>
      <c r="Q17" s="47"/>
      <c r="R17" s="47"/>
      <c r="S17" s="47"/>
      <c r="T17" s="47"/>
      <c r="U17" s="47"/>
      <c r="V17" s="47"/>
      <c r="W17" s="47"/>
      <c r="X17" s="48"/>
    </row>
    <row r="18" spans="2:24" x14ac:dyDescent="0.35">
      <c r="B18" s="3" t="s">
        <v>35</v>
      </c>
      <c r="C18" s="3" t="s">
        <v>0</v>
      </c>
      <c r="D18" s="3" t="s">
        <v>1</v>
      </c>
      <c r="E18" s="3" t="s">
        <v>2</v>
      </c>
      <c r="H18" s="53"/>
      <c r="I18" s="32" t="s">
        <v>48</v>
      </c>
      <c r="J18" s="33">
        <v>27.12</v>
      </c>
      <c r="K18" s="33">
        <v>0</v>
      </c>
      <c r="L18" s="34">
        <v>44123</v>
      </c>
      <c r="M18" s="34">
        <v>44161</v>
      </c>
      <c r="O18" s="46"/>
      <c r="P18" s="47"/>
      <c r="Q18" s="47"/>
      <c r="R18" s="47"/>
      <c r="S18" s="47"/>
      <c r="T18" s="47"/>
      <c r="U18" s="47"/>
      <c r="V18" s="47"/>
      <c r="W18" s="47"/>
      <c r="X18" s="48"/>
    </row>
    <row r="19" spans="2:24" x14ac:dyDescent="0.35">
      <c r="B19" s="4" t="s">
        <v>4</v>
      </c>
      <c r="C19" s="5">
        <v>0</v>
      </c>
      <c r="D19" s="5">
        <v>0</v>
      </c>
      <c r="E19" s="5">
        <v>0</v>
      </c>
      <c r="H19" s="53"/>
      <c r="I19" s="16" t="s">
        <v>10</v>
      </c>
      <c r="J19" s="7">
        <v>0.91</v>
      </c>
      <c r="K19" s="7">
        <v>0.11</v>
      </c>
      <c r="L19" s="8">
        <v>43675</v>
      </c>
      <c r="M19" s="8">
        <v>43712</v>
      </c>
      <c r="O19" s="46"/>
      <c r="P19" s="47"/>
      <c r="Q19" s="47"/>
      <c r="R19" s="47"/>
      <c r="S19" s="47"/>
      <c r="T19" s="47"/>
      <c r="U19" s="47"/>
      <c r="V19" s="47"/>
      <c r="W19" s="47"/>
      <c r="X19" s="48"/>
    </row>
    <row r="20" spans="2:24" ht="15" customHeight="1" x14ac:dyDescent="0.35">
      <c r="B20" s="4" t="s">
        <v>10</v>
      </c>
      <c r="C20" s="5">
        <v>0</v>
      </c>
      <c r="D20" s="9">
        <v>0</v>
      </c>
      <c r="E20" s="5">
        <v>0</v>
      </c>
      <c r="H20" s="54"/>
      <c r="I20" s="32" t="s">
        <v>10</v>
      </c>
      <c r="J20" s="33">
        <v>1.03</v>
      </c>
      <c r="K20" s="33">
        <v>2.72</v>
      </c>
      <c r="L20" s="34">
        <v>44123</v>
      </c>
      <c r="M20" s="34">
        <v>44161</v>
      </c>
      <c r="O20" s="46"/>
      <c r="P20" s="47"/>
      <c r="Q20" s="47"/>
      <c r="R20" s="47"/>
      <c r="S20" s="47"/>
      <c r="T20" s="47"/>
      <c r="U20" s="47"/>
      <c r="V20" s="47"/>
      <c r="W20" s="47"/>
      <c r="X20" s="48"/>
    </row>
    <row r="21" spans="2:24" x14ac:dyDescent="0.35">
      <c r="H21" s="55" t="s">
        <v>27</v>
      </c>
      <c r="I21" s="32" t="s">
        <v>4</v>
      </c>
      <c r="J21" s="33">
        <v>1.8</v>
      </c>
      <c r="K21" s="33">
        <v>0</v>
      </c>
      <c r="L21" s="34">
        <v>44035</v>
      </c>
      <c r="M21" s="34">
        <v>44117</v>
      </c>
      <c r="O21" s="46"/>
      <c r="P21" s="47"/>
      <c r="Q21" s="47"/>
      <c r="R21" s="47"/>
      <c r="S21" s="47"/>
      <c r="T21" s="47"/>
      <c r="U21" s="47"/>
      <c r="V21" s="47"/>
      <c r="W21" s="47"/>
      <c r="X21" s="48"/>
    </row>
    <row r="22" spans="2:24" x14ac:dyDescent="0.35">
      <c r="B22" s="3" t="s">
        <v>36</v>
      </c>
      <c r="C22" s="3" t="s">
        <v>0</v>
      </c>
      <c r="D22" s="3" t="s">
        <v>1</v>
      </c>
      <c r="E22" s="3" t="s">
        <v>2</v>
      </c>
      <c r="H22" s="53"/>
      <c r="I22" s="16" t="s">
        <v>4</v>
      </c>
      <c r="J22" s="7">
        <v>1.29</v>
      </c>
      <c r="K22" s="7">
        <v>9.6300000000000008</v>
      </c>
      <c r="L22" s="8">
        <v>43432</v>
      </c>
      <c r="M22" s="8">
        <v>43523</v>
      </c>
      <c r="O22" s="46"/>
      <c r="P22" s="47"/>
      <c r="Q22" s="47"/>
      <c r="R22" s="47"/>
      <c r="S22" s="47"/>
      <c r="T22" s="47"/>
      <c r="U22" s="47"/>
      <c r="V22" s="47"/>
      <c r="W22" s="47"/>
      <c r="X22" s="48"/>
    </row>
    <row r="23" spans="2:24" x14ac:dyDescent="0.35">
      <c r="B23" s="4" t="s">
        <v>4</v>
      </c>
      <c r="C23" s="5">
        <v>0</v>
      </c>
      <c r="D23" s="5">
        <v>0</v>
      </c>
      <c r="E23" s="5">
        <v>0</v>
      </c>
      <c r="H23" s="53"/>
      <c r="I23" s="16" t="s">
        <v>48</v>
      </c>
      <c r="J23" s="7">
        <v>17.57</v>
      </c>
      <c r="K23" s="7">
        <v>0</v>
      </c>
      <c r="L23" s="8">
        <v>43612</v>
      </c>
      <c r="M23" s="8">
        <v>43635</v>
      </c>
      <c r="O23" s="46"/>
      <c r="P23" s="47"/>
      <c r="Q23" s="47"/>
      <c r="R23" s="47"/>
      <c r="S23" s="47"/>
      <c r="T23" s="47"/>
      <c r="U23" s="47"/>
      <c r="V23" s="47"/>
      <c r="W23" s="47"/>
      <c r="X23" s="48"/>
    </row>
    <row r="24" spans="2:24" x14ac:dyDescent="0.35">
      <c r="B24" s="4" t="s">
        <v>10</v>
      </c>
      <c r="C24" s="5">
        <v>0</v>
      </c>
      <c r="D24" s="9">
        <v>0</v>
      </c>
      <c r="E24" s="5">
        <v>0</v>
      </c>
      <c r="H24" s="53"/>
      <c r="I24" s="32" t="s">
        <v>48</v>
      </c>
      <c r="J24" s="33">
        <v>14.44</v>
      </c>
      <c r="K24" s="33">
        <v>0</v>
      </c>
      <c r="L24" s="34">
        <v>44035</v>
      </c>
      <c r="M24" s="34">
        <v>44117</v>
      </c>
      <c r="O24" s="46"/>
      <c r="P24" s="47"/>
      <c r="Q24" s="47"/>
      <c r="R24" s="47"/>
      <c r="S24" s="47"/>
      <c r="T24" s="47"/>
      <c r="U24" s="47"/>
      <c r="V24" s="47"/>
      <c r="W24" s="47"/>
      <c r="X24" s="48"/>
    </row>
    <row r="25" spans="2:24" x14ac:dyDescent="0.35">
      <c r="C25" s="23"/>
      <c r="D25" s="24"/>
      <c r="E25" s="23"/>
      <c r="H25" s="53"/>
      <c r="I25" s="32" t="s">
        <v>10</v>
      </c>
      <c r="J25" s="33">
        <v>0.88</v>
      </c>
      <c r="K25" s="33">
        <v>-0.35</v>
      </c>
      <c r="L25" s="34">
        <v>44035</v>
      </c>
      <c r="M25" s="34">
        <v>44117</v>
      </c>
      <c r="O25" s="46"/>
      <c r="P25" s="47"/>
      <c r="Q25" s="47"/>
      <c r="R25" s="47"/>
      <c r="S25" s="47"/>
      <c r="T25" s="47"/>
      <c r="U25" s="47"/>
      <c r="V25" s="47"/>
      <c r="W25" s="47"/>
      <c r="X25" s="48"/>
    </row>
    <row r="26" spans="2:24" x14ac:dyDescent="0.35">
      <c r="B26" s="3" t="s">
        <v>37</v>
      </c>
      <c r="C26" s="3" t="s">
        <v>0</v>
      </c>
      <c r="D26" s="3" t="s">
        <v>1</v>
      </c>
      <c r="E26" s="3" t="s">
        <v>2</v>
      </c>
      <c r="H26" s="54"/>
      <c r="I26" s="16" t="s">
        <v>10</v>
      </c>
      <c r="J26" s="7">
        <v>0.9</v>
      </c>
      <c r="K26" s="7">
        <v>0.83</v>
      </c>
      <c r="L26" s="8">
        <v>43432</v>
      </c>
      <c r="M26" s="8">
        <v>43523</v>
      </c>
      <c r="O26" s="46"/>
      <c r="P26" s="47"/>
      <c r="Q26" s="47"/>
      <c r="R26" s="47"/>
      <c r="S26" s="47"/>
      <c r="T26" s="47"/>
      <c r="U26" s="47"/>
      <c r="V26" s="47"/>
      <c r="W26" s="47"/>
      <c r="X26" s="48"/>
    </row>
    <row r="27" spans="2:24" x14ac:dyDescent="0.35">
      <c r="B27" s="4" t="s">
        <v>4</v>
      </c>
      <c r="C27" s="5">
        <v>0</v>
      </c>
      <c r="D27" s="5">
        <v>0</v>
      </c>
      <c r="E27" s="5">
        <v>0</v>
      </c>
      <c r="H27" s="53" t="s">
        <v>28</v>
      </c>
      <c r="I27" s="32" t="s">
        <v>4</v>
      </c>
      <c r="J27" s="33">
        <v>1.53</v>
      </c>
      <c r="K27" s="33">
        <v>-0.82</v>
      </c>
      <c r="L27" s="34">
        <v>44315</v>
      </c>
      <c r="M27" s="34">
        <v>44348</v>
      </c>
      <c r="O27" s="46"/>
      <c r="P27" s="47"/>
      <c r="Q27" s="47"/>
      <c r="R27" s="47"/>
      <c r="S27" s="47"/>
      <c r="T27" s="47"/>
      <c r="U27" s="47"/>
      <c r="V27" s="47"/>
      <c r="W27" s="47"/>
      <c r="X27" s="48"/>
    </row>
    <row r="28" spans="2:24" x14ac:dyDescent="0.35">
      <c r="B28" s="4" t="s">
        <v>10</v>
      </c>
      <c r="C28" s="5">
        <v>0</v>
      </c>
      <c r="D28" s="9">
        <v>0</v>
      </c>
      <c r="E28" s="5">
        <v>0</v>
      </c>
      <c r="H28" s="53"/>
      <c r="I28" s="16" t="s">
        <v>4</v>
      </c>
      <c r="J28" s="7">
        <v>0.51</v>
      </c>
      <c r="K28" s="7">
        <v>22.76</v>
      </c>
      <c r="L28" s="8">
        <v>43906</v>
      </c>
      <c r="M28" s="8">
        <v>43969</v>
      </c>
      <c r="O28" s="46"/>
      <c r="P28" s="47"/>
      <c r="Q28" s="47"/>
      <c r="R28" s="47"/>
      <c r="S28" s="47"/>
      <c r="T28" s="47"/>
      <c r="U28" s="47"/>
      <c r="V28" s="47"/>
      <c r="W28" s="47"/>
      <c r="X28" s="48"/>
    </row>
    <row r="29" spans="2:24" x14ac:dyDescent="0.35">
      <c r="C29" s="23"/>
      <c r="D29" s="24"/>
      <c r="E29" s="23"/>
      <c r="H29" s="53"/>
      <c r="I29" s="32" t="s">
        <v>10</v>
      </c>
      <c r="J29" s="33">
        <v>1</v>
      </c>
      <c r="K29" s="33">
        <v>0</v>
      </c>
      <c r="L29" s="34">
        <v>44315</v>
      </c>
      <c r="M29" s="34">
        <v>44348</v>
      </c>
      <c r="O29" s="46"/>
      <c r="P29" s="47"/>
      <c r="Q29" s="47"/>
      <c r="R29" s="47"/>
      <c r="S29" s="47"/>
      <c r="T29" s="47"/>
      <c r="U29" s="47"/>
      <c r="V29" s="47"/>
      <c r="W29" s="47"/>
      <c r="X29" s="48"/>
    </row>
    <row r="30" spans="2:24" x14ac:dyDescent="0.35">
      <c r="H30" s="54"/>
      <c r="I30" s="16" t="s">
        <v>10</v>
      </c>
      <c r="J30" s="7">
        <v>1.01</v>
      </c>
      <c r="K30" s="7">
        <v>1.91</v>
      </c>
      <c r="L30" s="8">
        <v>43906</v>
      </c>
      <c r="M30" s="8">
        <v>43969</v>
      </c>
      <c r="O30" s="46"/>
      <c r="P30" s="47"/>
      <c r="Q30" s="47"/>
      <c r="R30" s="47"/>
      <c r="S30" s="47"/>
      <c r="T30" s="47"/>
      <c r="U30" s="47"/>
      <c r="V30" s="47"/>
      <c r="W30" s="47"/>
      <c r="X30" s="48"/>
    </row>
    <row r="31" spans="2:24" x14ac:dyDescent="0.35">
      <c r="H31" s="55" t="s">
        <v>34</v>
      </c>
      <c r="I31" s="32" t="s">
        <v>4</v>
      </c>
      <c r="J31" s="33">
        <v>1.38</v>
      </c>
      <c r="K31" s="33">
        <v>1.3</v>
      </c>
      <c r="L31" s="34">
        <v>44300</v>
      </c>
      <c r="M31" s="34">
        <v>44348</v>
      </c>
      <c r="O31" s="46"/>
      <c r="P31" s="47"/>
      <c r="Q31" s="47"/>
      <c r="R31" s="47"/>
      <c r="S31" s="47"/>
      <c r="T31" s="47"/>
      <c r="U31" s="47"/>
      <c r="V31" s="47"/>
      <c r="W31" s="47"/>
      <c r="X31" s="48"/>
    </row>
    <row r="32" spans="2:24" x14ac:dyDescent="0.35">
      <c r="B32" s="3" t="s">
        <v>11</v>
      </c>
      <c r="C32" s="52" t="s">
        <v>12</v>
      </c>
      <c r="D32" s="52"/>
      <c r="E32" s="52"/>
      <c r="H32" s="41"/>
      <c r="I32" s="16" t="s">
        <v>4</v>
      </c>
      <c r="J32" s="7">
        <v>1.24</v>
      </c>
      <c r="K32" s="7">
        <v>7.53</v>
      </c>
      <c r="L32" s="8">
        <v>43914</v>
      </c>
      <c r="M32" s="8">
        <v>43971</v>
      </c>
      <c r="O32" s="46"/>
      <c r="P32" s="47"/>
      <c r="Q32" s="47"/>
      <c r="R32" s="47"/>
      <c r="S32" s="47"/>
      <c r="T32" s="47"/>
      <c r="U32" s="47"/>
      <c r="V32" s="47"/>
      <c r="W32" s="47"/>
      <c r="X32" s="48"/>
    </row>
    <row r="33" spans="2:24" ht="15" thickBot="1" x14ac:dyDescent="0.4">
      <c r="H33" s="41"/>
      <c r="I33" s="32" t="s">
        <v>10</v>
      </c>
      <c r="J33" s="33">
        <v>1.01</v>
      </c>
      <c r="K33" s="33">
        <v>1.47</v>
      </c>
      <c r="L33" s="34">
        <v>44300</v>
      </c>
      <c r="M33" s="34">
        <v>44348</v>
      </c>
      <c r="O33" s="49"/>
      <c r="P33" s="50"/>
      <c r="Q33" s="50"/>
      <c r="R33" s="50"/>
      <c r="S33" s="50"/>
      <c r="T33" s="50"/>
      <c r="U33" s="50"/>
      <c r="V33" s="50"/>
      <c r="W33" s="50"/>
      <c r="X33" s="51"/>
    </row>
    <row r="34" spans="2:24" x14ac:dyDescent="0.35">
      <c r="B34" s="3" t="s">
        <v>25</v>
      </c>
      <c r="C34" s="52"/>
      <c r="D34" s="52"/>
      <c r="E34" s="52"/>
      <c r="H34" s="42"/>
      <c r="I34" s="16" t="s">
        <v>10</v>
      </c>
      <c r="J34" s="7">
        <v>1</v>
      </c>
      <c r="K34" s="7">
        <v>1.1100000000000001</v>
      </c>
      <c r="L34" s="8">
        <v>43914</v>
      </c>
      <c r="M34" s="8">
        <v>43971</v>
      </c>
      <c r="N34" s="28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2:24" x14ac:dyDescent="0.35">
      <c r="B35" s="30"/>
      <c r="C35" s="23"/>
      <c r="D35" s="23"/>
      <c r="E35" s="23"/>
      <c r="H35" s="55" t="s">
        <v>35</v>
      </c>
      <c r="I35" s="32" t="s">
        <v>4</v>
      </c>
      <c r="J35" s="33">
        <v>1.49</v>
      </c>
      <c r="K35" s="33">
        <v>-0.13</v>
      </c>
      <c r="L35" s="34">
        <v>44313</v>
      </c>
      <c r="M35" s="34">
        <v>44348</v>
      </c>
      <c r="N35" s="28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2:24" x14ac:dyDescent="0.35">
      <c r="B36" s="30"/>
      <c r="C36" s="23"/>
      <c r="D36" s="23"/>
      <c r="E36" s="23"/>
      <c r="H36" s="53"/>
      <c r="I36" s="16" t="s">
        <v>4</v>
      </c>
      <c r="J36" s="7">
        <v>1.5</v>
      </c>
      <c r="K36" s="7">
        <v>0</v>
      </c>
      <c r="L36" s="8">
        <v>44026</v>
      </c>
      <c r="M36" s="8">
        <v>44099</v>
      </c>
      <c r="N36" s="28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2:24" x14ac:dyDescent="0.35">
      <c r="H37" s="53"/>
      <c r="I37" s="16" t="s">
        <v>10</v>
      </c>
      <c r="J37" s="7">
        <v>1</v>
      </c>
      <c r="K37" s="7">
        <v>0</v>
      </c>
      <c r="L37" s="8">
        <v>44026</v>
      </c>
      <c r="M37" s="8">
        <v>44099</v>
      </c>
      <c r="N37" s="28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2:24" x14ac:dyDescent="0.35">
      <c r="B38" s="3" t="s">
        <v>26</v>
      </c>
      <c r="C38" s="52" t="s">
        <v>12</v>
      </c>
      <c r="D38" s="52"/>
      <c r="E38" s="52"/>
      <c r="H38" s="42" t="s">
        <v>35</v>
      </c>
      <c r="I38" s="32" t="s">
        <v>10</v>
      </c>
      <c r="J38" s="33">
        <v>1.04</v>
      </c>
      <c r="K38" s="33">
        <v>-3.05</v>
      </c>
      <c r="L38" s="34">
        <v>44313</v>
      </c>
      <c r="M38" s="34">
        <v>44348</v>
      </c>
      <c r="N38" s="28"/>
      <c r="O38"/>
      <c r="P38"/>
      <c r="Q38"/>
      <c r="R38"/>
      <c r="S38"/>
      <c r="T38"/>
      <c r="U38" s="21"/>
      <c r="V38" s="21"/>
      <c r="W38" s="21"/>
      <c r="X38" s="21"/>
    </row>
    <row r="39" spans="2:24" x14ac:dyDescent="0.35">
      <c r="H39" s="55" t="s">
        <v>45</v>
      </c>
      <c r="I39" s="32" t="s">
        <v>4</v>
      </c>
      <c r="J39" s="33">
        <v>1.43</v>
      </c>
      <c r="K39" s="33">
        <v>0.25</v>
      </c>
      <c r="L39" s="34">
        <v>44294</v>
      </c>
      <c r="M39" s="34">
        <v>44348</v>
      </c>
      <c r="O39"/>
      <c r="P39"/>
      <c r="Q39"/>
      <c r="R39"/>
      <c r="S39"/>
      <c r="T39"/>
      <c r="U39" s="21"/>
      <c r="V39" s="21"/>
      <c r="W39" s="21"/>
      <c r="X39" s="21"/>
    </row>
    <row r="40" spans="2:24" x14ac:dyDescent="0.35">
      <c r="B40" s="3" t="s">
        <v>27</v>
      </c>
      <c r="C40" s="52" t="s">
        <v>12</v>
      </c>
      <c r="D40" s="52"/>
      <c r="E40" s="52"/>
      <c r="H40" s="41"/>
      <c r="I40" s="16" t="s">
        <v>4</v>
      </c>
      <c r="J40" s="7">
        <v>1.44</v>
      </c>
      <c r="K40" s="7">
        <v>0</v>
      </c>
      <c r="L40" s="8">
        <v>44035</v>
      </c>
      <c r="M40" s="8">
        <v>44099</v>
      </c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2:24" x14ac:dyDescent="0.35">
      <c r="B41"/>
      <c r="C41"/>
      <c r="D41"/>
      <c r="E41"/>
      <c r="H41" s="41"/>
      <c r="I41" s="16" t="s">
        <v>10</v>
      </c>
      <c r="J41" s="7">
        <v>0.64</v>
      </c>
      <c r="K41" s="7">
        <v>-1.93</v>
      </c>
      <c r="L41" s="8">
        <v>44035</v>
      </c>
      <c r="M41" s="8">
        <v>44099</v>
      </c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2:24" x14ac:dyDescent="0.35">
      <c r="B42"/>
      <c r="C42"/>
      <c r="D42"/>
      <c r="E42"/>
      <c r="H42" s="42"/>
      <c r="I42" s="32" t="s">
        <v>10</v>
      </c>
      <c r="J42" s="33">
        <v>0.84</v>
      </c>
      <c r="K42" s="33">
        <v>0.98</v>
      </c>
      <c r="L42" s="34">
        <v>44294</v>
      </c>
      <c r="M42" s="34">
        <v>44348</v>
      </c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2:24" x14ac:dyDescent="0.35">
      <c r="B43"/>
      <c r="C43"/>
      <c r="D43"/>
      <c r="E43"/>
      <c r="H43" s="40" t="s">
        <v>46</v>
      </c>
      <c r="I43" s="16" t="s">
        <v>4</v>
      </c>
      <c r="J43" s="7"/>
      <c r="K43" s="7"/>
      <c r="L43" s="8"/>
      <c r="M43" s="8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2:24" x14ac:dyDescent="0.35">
      <c r="B44"/>
      <c r="C44"/>
      <c r="D44"/>
      <c r="E44"/>
      <c r="H44" s="41"/>
      <c r="I44" s="16" t="s">
        <v>4</v>
      </c>
      <c r="J44" s="7">
        <v>0.15</v>
      </c>
      <c r="K44" s="7">
        <v>32.159999999999997</v>
      </c>
      <c r="L44" s="8">
        <v>43480</v>
      </c>
      <c r="M44" s="8">
        <v>43523</v>
      </c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2:24" x14ac:dyDescent="0.35">
      <c r="H45" s="41"/>
      <c r="I45" s="16" t="s">
        <v>10</v>
      </c>
      <c r="J45" s="7"/>
      <c r="K45" s="7"/>
      <c r="L45" s="8"/>
      <c r="M45" s="8"/>
      <c r="N45" s="20"/>
      <c r="O45" s="20"/>
      <c r="P45" s="20"/>
      <c r="Q45" s="20"/>
      <c r="R45" s="20"/>
      <c r="S45" s="20"/>
      <c r="T45" s="20"/>
    </row>
    <row r="46" spans="2:24" x14ac:dyDescent="0.35">
      <c r="H46" s="42"/>
      <c r="I46" s="16" t="s">
        <v>10</v>
      </c>
      <c r="J46" s="7">
        <v>1.04</v>
      </c>
      <c r="K46" s="7">
        <v>8.5</v>
      </c>
      <c r="L46" s="8">
        <v>43480</v>
      </c>
      <c r="M46" s="8">
        <v>43523</v>
      </c>
      <c r="N46" s="20"/>
      <c r="O46" s="20"/>
      <c r="P46" s="20"/>
      <c r="Q46" s="20"/>
      <c r="R46" s="20"/>
      <c r="S46" s="20"/>
      <c r="T46" s="20"/>
    </row>
    <row r="47" spans="2:24" x14ac:dyDescent="0.35">
      <c r="H47" s="40" t="s">
        <v>37</v>
      </c>
      <c r="I47" s="32" t="s">
        <v>4</v>
      </c>
      <c r="J47" s="33">
        <v>1.75</v>
      </c>
      <c r="K47" s="33">
        <v>-4.16</v>
      </c>
      <c r="L47" s="34">
        <v>44315</v>
      </c>
      <c r="M47" s="34">
        <v>44348</v>
      </c>
    </row>
    <row r="48" spans="2:24" x14ac:dyDescent="0.35">
      <c r="H48" s="41"/>
      <c r="I48" s="16" t="s">
        <v>4</v>
      </c>
      <c r="J48" s="7">
        <v>1.23</v>
      </c>
      <c r="K48" s="7">
        <v>0</v>
      </c>
      <c r="L48" s="8">
        <v>43748</v>
      </c>
      <c r="M48" s="8">
        <v>43888</v>
      </c>
    </row>
    <row r="49" spans="6:20" x14ac:dyDescent="0.35">
      <c r="H49" s="41"/>
      <c r="I49" s="32" t="s">
        <v>10</v>
      </c>
      <c r="J49" s="38">
        <v>0.88</v>
      </c>
      <c r="K49" s="38">
        <v>0.64</v>
      </c>
      <c r="L49" s="34">
        <v>44315</v>
      </c>
      <c r="M49" s="34">
        <v>44348</v>
      </c>
      <c r="P49" s="10"/>
    </row>
    <row r="50" spans="6:20" x14ac:dyDescent="0.35">
      <c r="H50" s="42"/>
      <c r="I50" s="16" t="s">
        <v>10</v>
      </c>
      <c r="J50" s="39">
        <v>0.96</v>
      </c>
      <c r="K50" s="39">
        <v>0.48</v>
      </c>
      <c r="L50" s="8">
        <v>43748</v>
      </c>
      <c r="M50" s="8">
        <v>43888</v>
      </c>
    </row>
    <row r="52" spans="6:20" x14ac:dyDescent="0.35">
      <c r="H52" s="31" t="s">
        <v>49</v>
      </c>
      <c r="I52" s="25"/>
      <c r="J52" s="26"/>
      <c r="K52" s="26"/>
      <c r="L52" s="27"/>
      <c r="M52" s="27"/>
    </row>
    <row r="53" spans="6:20" x14ac:dyDescent="0.35">
      <c r="I53" s="25"/>
      <c r="J53" s="26"/>
      <c r="K53" s="26"/>
      <c r="L53" s="27"/>
      <c r="M53" s="27"/>
    </row>
    <row r="54" spans="6:20" x14ac:dyDescent="0.35">
      <c r="H54" s="3" t="s">
        <v>13</v>
      </c>
      <c r="I54" s="3" t="s">
        <v>14</v>
      </c>
      <c r="J54" s="3" t="s">
        <v>15</v>
      </c>
      <c r="K54" s="3" t="s">
        <v>16</v>
      </c>
      <c r="L54" s="3" t="s">
        <v>17</v>
      </c>
      <c r="M54" s="3" t="s">
        <v>18</v>
      </c>
      <c r="N54" s="3" t="s">
        <v>19</v>
      </c>
      <c r="O54" s="3" t="s">
        <v>20</v>
      </c>
      <c r="P54" s="3" t="s">
        <v>21</v>
      </c>
      <c r="Q54" s="3" t="s">
        <v>22</v>
      </c>
      <c r="R54" s="3" t="s">
        <v>23</v>
      </c>
      <c r="S54" s="3" t="s">
        <v>24</v>
      </c>
      <c r="T54" s="3">
        <v>2023</v>
      </c>
    </row>
    <row r="55" spans="6:20" x14ac:dyDescent="0.35">
      <c r="G55" s="11" t="s">
        <v>11</v>
      </c>
      <c r="H55" s="22">
        <f>INDEX([1]!HFUSREPTG1,1,1)</f>
        <v>281.51666666683741</v>
      </c>
      <c r="I55" s="22">
        <f>INDEX([1]!HFUSREPTG1,1,2)</f>
        <v>6.0166666665463708</v>
      </c>
      <c r="J55" s="22">
        <f>INDEX([1]!HFUSREPTG1,1,3)</f>
        <v>107.13333333365154</v>
      </c>
      <c r="K55" s="22">
        <f>INDEX([1]!HFUSREPTG1,1,4)</f>
        <v>3.3000000001047738</v>
      </c>
      <c r="L55" s="22">
        <f>INDEX([1]!HFUSREPTG1,1,5)</f>
        <v>25.250000000058208</v>
      </c>
      <c r="M55" s="22">
        <f>INDEX([1]!HFUSREPTG1,1,6)</f>
        <v>12.899999999615829</v>
      </c>
      <c r="N55" s="22">
        <f>INDEX([1]!HFUSREPTG1,1,7)</f>
        <v>9.9000000001396984</v>
      </c>
      <c r="O55" s="22">
        <f>INDEX([1]!HFUSREPTG1,1,8)</f>
        <v>1.9333333331742324</v>
      </c>
      <c r="P55" s="22">
        <f>INDEX([1]!HFUSREPTG1,1,9)</f>
        <v>26.150000000023283</v>
      </c>
      <c r="Q55" s="22">
        <f>INDEX([1]!HFUSREPTG1,1,10)</f>
        <v>0</v>
      </c>
      <c r="R55" s="22">
        <f>INDEX([1]!HFUSREPTG1,1,11)</f>
        <v>0.60972099999999996</v>
      </c>
      <c r="S55" s="22">
        <f>INDEX([1]!HFUSREPTG1,1,12)</f>
        <v>0</v>
      </c>
      <c r="T55" s="12">
        <f>SUM(H55:S55)</f>
        <v>474.70972100015132</v>
      </c>
    </row>
    <row r="56" spans="6:20" x14ac:dyDescent="0.35">
      <c r="G56" s="11" t="s">
        <v>25</v>
      </c>
      <c r="H56" s="22">
        <f>INDEX([1]!HFUSREPTG2,1,1)</f>
        <v>362.61666666646488</v>
      </c>
      <c r="I56" s="22">
        <f>INDEX([1]!HFUSREPTG2,1,2)</f>
        <v>25.183333333174232</v>
      </c>
      <c r="J56" s="22">
        <f>INDEX([1]!HFUSREPTG2,1,3)</f>
        <v>235.54999999993015</v>
      </c>
      <c r="K56" s="22">
        <f>INDEX([1]!HFUSREPTG2,1,4)</f>
        <v>15.883333333244082</v>
      </c>
      <c r="L56" s="22">
        <f>INDEX([1]!HFUSREPTG2,1,5)</f>
        <v>35.466666666849051</v>
      </c>
      <c r="M56" s="22">
        <f>INDEX([1]!HFUSREPTG2,1,6)</f>
        <v>18.199999999778811</v>
      </c>
      <c r="N56" s="22">
        <f>INDEX([1]!HFUSREPTG2,1,7)</f>
        <v>34.199999999720603</v>
      </c>
      <c r="O56" s="22">
        <f>INDEX([1]!HFUSREPTG2,1,8)</f>
        <v>22.349999999860302</v>
      </c>
      <c r="P56" s="22">
        <f>INDEX([1]!HFUSREPTG2,1,9)</f>
        <v>3.8666666666977108</v>
      </c>
      <c r="Q56" s="22">
        <f>INDEX([1]!HFUSREPTG2,1,10)</f>
        <v>35.79999999969732</v>
      </c>
      <c r="R56" s="22">
        <f>INDEX([1]!HFUSREPTG2,1,11)</f>
        <v>25.791664999999998</v>
      </c>
      <c r="S56" s="22">
        <f>INDEX([1]!HFUSREPTG2,1,12)</f>
        <v>5.0888869999999997</v>
      </c>
      <c r="T56" s="12">
        <f t="shared" ref="T56:T63" si="0">SUM(H56:S56)</f>
        <v>819.99721866541711</v>
      </c>
    </row>
    <row r="57" spans="6:20" x14ac:dyDescent="0.35">
      <c r="G57" s="11" t="s">
        <v>26</v>
      </c>
      <c r="H57" s="22">
        <f>INDEX([1]!HFUSREPTG3,1,1)</f>
        <v>330.66666666639503</v>
      </c>
      <c r="I57" s="22">
        <f>INDEX([1]!HFUSREPTG3,1,2)</f>
        <v>0</v>
      </c>
      <c r="J57" s="22">
        <f>INDEX([1]!HFUSREPTG3,1,3)</f>
        <v>6.0499999999883585</v>
      </c>
      <c r="K57" s="22">
        <f>INDEX([1]!HFUSREPTG3,1,4)</f>
        <v>0</v>
      </c>
      <c r="L57" s="22">
        <f>INDEX([1]!HFUSREPTG3,1,5)</f>
        <v>5.8333333333139308</v>
      </c>
      <c r="M57" s="22">
        <f>INDEX([1]!HFUSREPTG3,1,6)</f>
        <v>5.9166666665696539</v>
      </c>
      <c r="N57" s="22">
        <f>INDEX([1]!HFUSREPTG3,1,7)</f>
        <v>0</v>
      </c>
      <c r="O57" s="22">
        <f>INDEX([1]!HFUSREPTG3,1,8)</f>
        <v>0</v>
      </c>
      <c r="P57" s="22">
        <f>INDEX([1]!HFUSREPTG3,1,9)</f>
        <v>0</v>
      </c>
      <c r="Q57" s="22">
        <f>INDEX([1]!HFUSREPTG3,1,10)</f>
        <v>0</v>
      </c>
      <c r="R57" s="22">
        <f>INDEX([1]!HFUSREPTG3,1,11)</f>
        <v>9.4222230000000007</v>
      </c>
      <c r="S57" s="22">
        <f>INDEX([1]!HFUSREPTG3,1,12)</f>
        <v>24.591666</v>
      </c>
      <c r="T57" s="12">
        <f t="shared" si="0"/>
        <v>382.48055566626692</v>
      </c>
    </row>
    <row r="58" spans="6:20" x14ac:dyDescent="0.35">
      <c r="G58" s="11" t="s">
        <v>27</v>
      </c>
      <c r="H58" s="22">
        <f>INDEX([1]!HFUSREPTG4,1,1)</f>
        <v>155.86666666675592</v>
      </c>
      <c r="I58" s="22">
        <f>INDEX([1]!HFUSREPTG4,1,2)</f>
        <v>0</v>
      </c>
      <c r="J58" s="22">
        <f>INDEX([1]!HFUSREPTG4,1,3)</f>
        <v>46.999999999708962</v>
      </c>
      <c r="K58" s="22">
        <f>INDEX([1]!HFUSREPTG4,1,4)</f>
        <v>0</v>
      </c>
      <c r="L58" s="22">
        <f>INDEX([1]!HFUSREPTG4,1,5)</f>
        <v>0</v>
      </c>
      <c r="M58" s="22">
        <f>INDEX([1]!HFUSREPTG4,1,6)</f>
        <v>10.666666666511446</v>
      </c>
      <c r="N58" s="22">
        <f>INDEX([1]!HFUSREPTG4,1,7)</f>
        <v>16.68333333323244</v>
      </c>
      <c r="O58" s="22">
        <f>INDEX([1]!HFUSREPTG4,1,8)</f>
        <v>15.916666666511446</v>
      </c>
      <c r="P58" s="22">
        <f>INDEX([1]!HFUSREPTG4,1,9)</f>
        <v>2.6333333331858739</v>
      </c>
      <c r="Q58" s="22">
        <f>INDEX([1]!HFUSREPTG4,1,10)</f>
        <v>3.9666666666744277</v>
      </c>
      <c r="R58" s="22">
        <f>INDEX([1]!HFUSREPTG4,1,11)</f>
        <v>40.076388000000001</v>
      </c>
      <c r="S58" s="22">
        <f>INDEX([1]!HFUSREPTG4,1,12)</f>
        <v>0</v>
      </c>
      <c r="T58" s="12">
        <f t="shared" si="0"/>
        <v>292.80972133258052</v>
      </c>
    </row>
    <row r="59" spans="6:20" x14ac:dyDescent="0.35">
      <c r="F59"/>
      <c r="G59" s="11" t="s">
        <v>28</v>
      </c>
      <c r="H59" s="22">
        <f>INDEX([1]!HFUSREPTG5,1,1)</f>
        <v>0</v>
      </c>
      <c r="I59" s="22">
        <f>INDEX([1]!HFUSREPTG5,1,2)</f>
        <v>0</v>
      </c>
      <c r="J59" s="22">
        <f>INDEX([1]!HFUSREPTG5,1,3)</f>
        <v>343.80000000022119</v>
      </c>
      <c r="K59" s="22">
        <f>INDEX([1]!HFUSREPTG5,1,4)</f>
        <v>75.633333333302289</v>
      </c>
      <c r="L59" s="22">
        <f>INDEX([1]!HFUSREPTG5,1,5)</f>
        <v>0</v>
      </c>
      <c r="M59" s="22">
        <f>INDEX([1]!HFUSREPTG5,1,6)</f>
        <v>7.0833333333721384</v>
      </c>
      <c r="N59" s="22">
        <f>INDEX([1]!HFUSREPTG5,1,7)</f>
        <v>15.400000000081491</v>
      </c>
      <c r="O59" s="22">
        <f>INDEX([1]!HFUSREPTG5,1,8)</f>
        <v>8.5500000001047738</v>
      </c>
      <c r="P59" s="22">
        <f>INDEX([1]!HFUSREPTG5,1,9)</f>
        <v>70.699999999953434</v>
      </c>
      <c r="Q59" s="22">
        <f>INDEX([1]!HFUSREPTG5,1,10)</f>
        <v>274.9833333332208</v>
      </c>
      <c r="R59" s="22">
        <f>INDEX([1]!HFUSREPTG5,1,11)</f>
        <v>45.012500000000003</v>
      </c>
      <c r="S59" s="22">
        <f>INDEX([1]!HFUSREPTG5,1,12)</f>
        <v>16.413889000000001</v>
      </c>
      <c r="T59" s="12">
        <f t="shared" si="0"/>
        <v>857.5763890002562</v>
      </c>
    </row>
    <row r="60" spans="6:20" x14ac:dyDescent="0.35">
      <c r="F60"/>
      <c r="G60" s="11" t="s">
        <v>34</v>
      </c>
      <c r="H60" s="22">
        <f>INDEX([1]!HFUSREPTG6,1,1)</f>
        <v>181.74999999994179</v>
      </c>
      <c r="I60" s="22">
        <f>INDEX([1]!HFUSREPTG6,1,2)</f>
        <v>338.21666666690726</v>
      </c>
      <c r="J60" s="22">
        <f>INDEX([1]!HFUSREPTG6,1,3)</f>
        <v>742.36666666669771</v>
      </c>
      <c r="K60" s="22">
        <f>INDEX([1]!HFUSREPTG6,1,4)</f>
        <v>58.400000000023283</v>
      </c>
      <c r="L60" s="22">
        <f>INDEX([1]!HFUSREPTG6,1,5)</f>
        <v>335.93333333329065</v>
      </c>
      <c r="M60" s="22">
        <f>INDEX([1]!HFUSREPTG6,1,6)</f>
        <v>229.03333333303453</v>
      </c>
      <c r="N60" s="22">
        <f>INDEX([1]!HFUSREPTG6,1,7)</f>
        <v>47.333333333255723</v>
      </c>
      <c r="O60" s="22">
        <f>INDEX([1]!HFUSREPTG6,1,8)</f>
        <v>61.750000000116415</v>
      </c>
      <c r="P60" s="22">
        <f>INDEX([1]!HFUSREPTG6,1,9)</f>
        <v>155.26666666654637</v>
      </c>
      <c r="Q60" s="22">
        <f>INDEX([1]!HFUSREPTG6,1,10)</f>
        <v>244.19999999942956</v>
      </c>
      <c r="R60" s="22">
        <f>INDEX([1]!HFUSREPTG6,1,11)</f>
        <v>32.559722000000001</v>
      </c>
      <c r="S60" s="22">
        <f>INDEX([1]!HFUSREPTG6,1,12)</f>
        <v>15.026388000000001</v>
      </c>
      <c r="T60" s="12">
        <f t="shared" si="0"/>
        <v>2441.8361099992435</v>
      </c>
    </row>
    <row r="61" spans="6:20" x14ac:dyDescent="0.35">
      <c r="F61"/>
      <c r="G61" s="11" t="s">
        <v>35</v>
      </c>
      <c r="H61" s="22">
        <f>INDEX([1]!HFUSREPTG7,1,1)</f>
        <v>278.29999999998836</v>
      </c>
      <c r="I61" s="22">
        <f>INDEX([1]!HFUSREPTG7,1,2)</f>
        <v>356.85000000003492</v>
      </c>
      <c r="J61" s="22">
        <f>INDEX([1]!HFUSREPTG7,1,3)</f>
        <v>689.23333333339542</v>
      </c>
      <c r="K61" s="22">
        <f>INDEX([1]!HFUSREPTG7,1,4)</f>
        <v>135.01666666672099</v>
      </c>
      <c r="L61" s="22">
        <f>INDEX([1]!HFUSREPTG7,1,5)</f>
        <v>321.03333333326736</v>
      </c>
      <c r="M61" s="22">
        <f>INDEX([1]!HFUSREPTG7,1,6)</f>
        <v>712.09999999991851</v>
      </c>
      <c r="N61" s="22">
        <f>INDEX([1]!HFUSREPTG7,1,7)</f>
        <v>126.99999999994179</v>
      </c>
      <c r="O61" s="22">
        <f>INDEX([1]!HFUSREPTG7,1,8)</f>
        <v>175.60000000015134</v>
      </c>
      <c r="P61" s="22">
        <f>INDEX([1]!HFUSREPTG7,1,9)</f>
        <v>511.24999999988358</v>
      </c>
      <c r="Q61" s="22">
        <f>INDEX([1]!HFUSREPTG7,1,10)</f>
        <v>205.36666666693054</v>
      </c>
      <c r="R61" s="22">
        <f>INDEX([1]!HFUSREPTG7,1,11)</f>
        <v>98.77</v>
      </c>
      <c r="S61" s="22">
        <f>INDEX([1]!HFUSREPTG7,1,12)</f>
        <v>12.916667</v>
      </c>
      <c r="T61" s="12">
        <f t="shared" si="0"/>
        <v>3623.4366670002328</v>
      </c>
    </row>
    <row r="62" spans="6:20" x14ac:dyDescent="0.35">
      <c r="F62"/>
      <c r="G62" s="11" t="s">
        <v>36</v>
      </c>
      <c r="H62" s="22">
        <f>INDEX([1]!HFUSREUTG9,1,1)</f>
        <v>744</v>
      </c>
      <c r="I62" s="22">
        <f>INDEX([1]!HFUSREUTG9,1,2)</f>
        <v>615.83333333325572</v>
      </c>
      <c r="J62" s="22">
        <f>INDEX([1]!HFUSREUTG9,1,3)</f>
        <v>641.70000000001164</v>
      </c>
      <c r="K62" s="22">
        <f>INDEX([1]!HFUSREUTG9,1,4)</f>
        <v>720</v>
      </c>
      <c r="L62" s="22">
        <f>INDEX([1]!HFUSREUTG9,1,5)</f>
        <v>294.23333333339542</v>
      </c>
      <c r="M62" s="22">
        <f>INDEX([1]!HFUSREUTG9,1,6)</f>
        <v>0.18333333340706304</v>
      </c>
      <c r="N62" s="22">
        <f>INDEX([1]!HFUSREUTG9,1,7)</f>
        <v>535.64999999996508</v>
      </c>
      <c r="O62" s="22">
        <f>INDEX([1]!HFUSREUTG9,1,8)</f>
        <v>660.43333333334886</v>
      </c>
      <c r="P62" s="22">
        <f>INDEX([1]!HFUSREUTG9,1,9)</f>
        <v>316.48333333327901</v>
      </c>
      <c r="Q62" s="22">
        <f>INDEX([1]!HFUSREUTG9,1,10)</f>
        <v>551.48333333327901</v>
      </c>
      <c r="R62" s="22">
        <f>INDEX([1]!HFUSREUTG9,1,11)</f>
        <v>636.91111100000001</v>
      </c>
      <c r="S62" s="22">
        <f>INDEX([1]!HFUSREUTG9,1,12)</f>
        <v>498.272221</v>
      </c>
      <c r="T62" s="12">
        <f t="shared" si="0"/>
        <v>6215.1833319999423</v>
      </c>
    </row>
    <row r="63" spans="6:20" x14ac:dyDescent="0.35">
      <c r="F63"/>
      <c r="G63" s="11" t="s">
        <v>37</v>
      </c>
      <c r="H63" s="22">
        <f>INDEX([1]!HFUSREUG10,1,1)</f>
        <v>744</v>
      </c>
      <c r="I63" s="22">
        <f>INDEX([1]!HFUSREUG10,1,2)</f>
        <v>617.53333333338378</v>
      </c>
      <c r="J63" s="22">
        <f>INDEX([1]!HFUSREUG10,1,3)</f>
        <v>642.18333333334886</v>
      </c>
      <c r="K63" s="22">
        <f>INDEX([1]!HFUSREUG10,1,4)</f>
        <v>720</v>
      </c>
      <c r="L63" s="22">
        <f>INDEX([1]!HFUSREUG10,1,5)</f>
        <v>435.76666666654637</v>
      </c>
      <c r="M63" s="22">
        <f>INDEX([1]!HFUSREUG10,1,6)</f>
        <v>677.6333333333605</v>
      </c>
      <c r="N63" s="22">
        <f>INDEX([1]!HFUSREUG10,1,7)</f>
        <v>698.10000000003492</v>
      </c>
      <c r="O63" s="22">
        <f>INDEX([1]!HFUSREUG10,1,8)</f>
        <v>698.86666666675592</v>
      </c>
      <c r="P63" s="22">
        <f>INDEX([1]!HFUSREUG10,1,9)</f>
        <v>355.18333333352348</v>
      </c>
      <c r="Q63" s="22">
        <f>INDEX([1]!HFUSREUG10,1,10)</f>
        <v>561.4666666664998</v>
      </c>
      <c r="R63" s="22">
        <f>INDEX([1]!HFUSREUG10,1,11)</f>
        <v>712.46527800000001</v>
      </c>
      <c r="S63" s="22">
        <f>INDEX([1]!HFUSREUG10,1,12)</f>
        <v>738.43194400000004</v>
      </c>
      <c r="T63" s="12">
        <f t="shared" si="0"/>
        <v>7601.6305553334532</v>
      </c>
    </row>
    <row r="64" spans="6:20" x14ac:dyDescent="0.35">
      <c r="F64"/>
      <c r="G64"/>
      <c r="N64"/>
      <c r="O64"/>
      <c r="P64"/>
      <c r="Q64"/>
      <c r="R64"/>
      <c r="S64"/>
    </row>
    <row r="65" spans="6:19" x14ac:dyDescent="0.35">
      <c r="F65"/>
      <c r="G65"/>
      <c r="H65"/>
      <c r="I65" s="29"/>
      <c r="N65"/>
      <c r="O65"/>
      <c r="P65"/>
      <c r="Q65"/>
      <c r="R65"/>
      <c r="S65"/>
    </row>
    <row r="66" spans="6:19" x14ac:dyDescent="0.35">
      <c r="F66"/>
      <c r="G66"/>
      <c r="H66"/>
      <c r="N66"/>
      <c r="O66"/>
      <c r="P66"/>
      <c r="Q66"/>
      <c r="R66"/>
      <c r="S66"/>
    </row>
    <row r="67" spans="6:19" x14ac:dyDescent="0.35"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6:19" x14ac:dyDescent="0.35"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6:19" x14ac:dyDescent="0.35"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6:19" x14ac:dyDescent="0.35"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6:19" x14ac:dyDescent="0.35">
      <c r="H71"/>
      <c r="I71"/>
      <c r="J71"/>
      <c r="K71"/>
      <c r="L71"/>
      <c r="M71"/>
    </row>
    <row r="72" spans="6:19" x14ac:dyDescent="0.35">
      <c r="H72"/>
      <c r="I72"/>
      <c r="J72"/>
      <c r="K72"/>
      <c r="L72"/>
      <c r="M72"/>
    </row>
    <row r="73" spans="6:19" x14ac:dyDescent="0.35">
      <c r="H73"/>
      <c r="I73"/>
      <c r="J73"/>
      <c r="K73"/>
      <c r="L73"/>
      <c r="M73"/>
    </row>
    <row r="74" spans="6:19" x14ac:dyDescent="0.35">
      <c r="H74"/>
      <c r="I74"/>
      <c r="J74"/>
      <c r="K74"/>
      <c r="L74"/>
      <c r="M74"/>
    </row>
    <row r="75" spans="6:19" x14ac:dyDescent="0.35">
      <c r="H75"/>
      <c r="I75"/>
      <c r="J75"/>
      <c r="K75"/>
      <c r="L75"/>
      <c r="M75"/>
    </row>
    <row r="76" spans="6:19" x14ac:dyDescent="0.35">
      <c r="H76"/>
      <c r="I76"/>
      <c r="J76"/>
      <c r="K76"/>
      <c r="L76"/>
      <c r="M76"/>
    </row>
    <row r="77" spans="6:19" x14ac:dyDescent="0.35">
      <c r="I77"/>
      <c r="J77"/>
      <c r="K77"/>
      <c r="L77"/>
      <c r="M77"/>
    </row>
    <row r="78" spans="6:19" x14ac:dyDescent="0.35">
      <c r="I78"/>
      <c r="J78"/>
      <c r="K78"/>
      <c r="L78"/>
      <c r="M78"/>
    </row>
  </sheetData>
  <sheetProtection algorithmName="SHA-512" hashValue="up76aTw2Op64iTLcB/P3CO92vR+nIi4je+4nNVZ1zFk6yKUh+Jr5QF6Qd1x8nS89i6OhRtcw6nlT847PQgdi5Q==" saltValue="ZN6ZZP0YwGlhQo8KXzIrxA==" spinCount="100000" sheet="1" objects="1" scenarios="1"/>
  <mergeCells count="16">
    <mergeCell ref="B2:E2"/>
    <mergeCell ref="H1:M1"/>
    <mergeCell ref="H3:H8"/>
    <mergeCell ref="H15:H20"/>
    <mergeCell ref="H21:H26"/>
    <mergeCell ref="H43:H46"/>
    <mergeCell ref="H47:H50"/>
    <mergeCell ref="O15:X33"/>
    <mergeCell ref="C32:E32"/>
    <mergeCell ref="C34:E34"/>
    <mergeCell ref="C38:E38"/>
    <mergeCell ref="C40:E40"/>
    <mergeCell ref="H27:H30"/>
    <mergeCell ref="H31:H34"/>
    <mergeCell ref="H35:H38"/>
    <mergeCell ref="H39:H42"/>
  </mergeCells>
  <pageMargins left="0.7" right="0.7" top="0.75" bottom="0.75" header="0.3" footer="0.3"/>
  <pageSetup paperSize="9" orientation="portrait" r:id="rId1"/>
  <headerFooter>
    <oddFooter>&amp;C&amp;1#&amp;"Calibri"&amp;10&amp;K000000Bureau Veritas Group | C2 -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X40"/>
  <sheetViews>
    <sheetView workbookViewId="0">
      <selection activeCell="D24" sqref="D24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5" width="18.81640625" style="1" customWidth="1"/>
    <col min="6" max="6" width="5.54296875" style="1" customWidth="1"/>
    <col min="7" max="7" width="5.26953125" style="1" customWidth="1"/>
    <col min="8" max="8" width="10.26953125" style="1" customWidth="1"/>
    <col min="9" max="9" width="12.453125" style="1" bestFit="1" customWidth="1"/>
    <col min="10" max="11" width="10.26953125" style="1" customWidth="1"/>
    <col min="12" max="12" width="10.7265625" style="1" bestFit="1" customWidth="1"/>
    <col min="13" max="19" width="10.26953125" style="1" customWidth="1"/>
    <col min="20" max="20" width="9.1796875" style="1" customWidth="1"/>
    <col min="21" max="16384" width="11.453125" style="1"/>
  </cols>
  <sheetData>
    <row r="2" spans="2:24" x14ac:dyDescent="0.35">
      <c r="B2" s="56" t="s">
        <v>29</v>
      </c>
      <c r="C2" s="56"/>
      <c r="D2" s="56"/>
      <c r="E2" s="56"/>
    </row>
    <row r="3" spans="2:24" ht="15" customHeight="1" x14ac:dyDescent="0.35">
      <c r="X3" s="2"/>
    </row>
    <row r="4" spans="2:24" ht="15" customHeight="1" x14ac:dyDescent="0.35">
      <c r="C4" s="19" t="s">
        <v>39</v>
      </c>
      <c r="X4" s="2"/>
    </row>
    <row r="5" spans="2:24" ht="15" customHeight="1" x14ac:dyDescent="0.35">
      <c r="X5" s="2"/>
    </row>
    <row r="6" spans="2:24" ht="15" customHeight="1" x14ac:dyDescent="0.35">
      <c r="X6" s="2"/>
    </row>
    <row r="7" spans="2:24" ht="15" customHeight="1" x14ac:dyDescent="0.35">
      <c r="H7" s="56" t="s">
        <v>3</v>
      </c>
      <c r="I7" s="56"/>
      <c r="J7" s="56"/>
      <c r="K7" s="56"/>
      <c r="L7" s="56"/>
      <c r="M7" s="56"/>
      <c r="X7" s="2"/>
    </row>
    <row r="8" spans="2:24" ht="15" customHeight="1" thickBot="1" x14ac:dyDescent="0.4">
      <c r="B8" s="3" t="s">
        <v>40</v>
      </c>
      <c r="C8" s="3" t="s">
        <v>0</v>
      </c>
      <c r="D8" s="3" t="s">
        <v>1</v>
      </c>
      <c r="E8" s="3" t="s">
        <v>2</v>
      </c>
      <c r="S8" s="13" t="s">
        <v>33</v>
      </c>
    </row>
    <row r="9" spans="2:24" x14ac:dyDescent="0.35">
      <c r="B9" s="4" t="s">
        <v>4</v>
      </c>
      <c r="C9" s="5">
        <v>0</v>
      </c>
      <c r="D9" s="5">
        <v>0</v>
      </c>
      <c r="E9" s="5">
        <v>0</v>
      </c>
      <c r="O9" s="43"/>
      <c r="P9" s="44"/>
      <c r="Q9" s="44"/>
      <c r="R9" s="44"/>
      <c r="S9" s="44"/>
      <c r="T9" s="44"/>
      <c r="U9" s="44"/>
      <c r="V9" s="44"/>
      <c r="W9" s="44"/>
      <c r="X9" s="45"/>
    </row>
    <row r="10" spans="2:24" x14ac:dyDescent="0.35">
      <c r="B10" s="4" t="s">
        <v>10</v>
      </c>
      <c r="C10" s="5">
        <v>0</v>
      </c>
      <c r="D10" s="5">
        <v>0</v>
      </c>
      <c r="E10" s="5">
        <v>0</v>
      </c>
      <c r="H10" s="18"/>
      <c r="I10" s="18"/>
      <c r="J10" s="18"/>
      <c r="K10" s="18"/>
      <c r="L10" s="18"/>
      <c r="M10" s="18"/>
      <c r="O10" s="46"/>
      <c r="P10" s="47"/>
      <c r="Q10" s="47"/>
      <c r="R10" s="47"/>
      <c r="S10" s="47"/>
      <c r="T10" s="47"/>
      <c r="U10" s="47"/>
      <c r="V10" s="47"/>
      <c r="W10" s="47"/>
      <c r="X10" s="48"/>
    </row>
    <row r="11" spans="2:24" ht="15" customHeight="1" x14ac:dyDescent="0.35">
      <c r="O11" s="46"/>
      <c r="P11" s="47"/>
      <c r="Q11" s="47"/>
      <c r="R11" s="47"/>
      <c r="S11" s="47"/>
      <c r="T11" s="47"/>
      <c r="U11" s="47"/>
      <c r="V11" s="47"/>
      <c r="W11" s="47"/>
      <c r="X11" s="48"/>
    </row>
    <row r="12" spans="2:24" x14ac:dyDescent="0.35">
      <c r="B12" s="3" t="s">
        <v>41</v>
      </c>
      <c r="C12" s="3" t="s">
        <v>0</v>
      </c>
      <c r="D12" s="3" t="s">
        <v>1</v>
      </c>
      <c r="E12" s="3" t="s">
        <v>2</v>
      </c>
      <c r="H12" s="6" t="s">
        <v>5</v>
      </c>
      <c r="I12" s="6" t="s">
        <v>30</v>
      </c>
      <c r="J12" s="6" t="s">
        <v>6</v>
      </c>
      <c r="K12" s="6" t="s">
        <v>7</v>
      </c>
      <c r="L12" s="6" t="s">
        <v>8</v>
      </c>
      <c r="M12" s="6" t="s">
        <v>9</v>
      </c>
      <c r="O12" s="46"/>
      <c r="P12" s="47"/>
      <c r="Q12" s="47"/>
      <c r="R12" s="47"/>
      <c r="S12" s="47"/>
      <c r="T12" s="47"/>
      <c r="U12" s="47"/>
      <c r="V12" s="47"/>
      <c r="W12" s="47"/>
      <c r="X12" s="48"/>
    </row>
    <row r="13" spans="2:24" x14ac:dyDescent="0.35">
      <c r="B13" s="4" t="s">
        <v>4</v>
      </c>
      <c r="C13" s="5">
        <v>0</v>
      </c>
      <c r="D13" s="5">
        <v>0</v>
      </c>
      <c r="E13" s="5">
        <v>0</v>
      </c>
      <c r="H13" s="16" t="s">
        <v>40</v>
      </c>
      <c r="I13" s="16" t="s">
        <v>4</v>
      </c>
      <c r="J13" s="7">
        <v>0.69</v>
      </c>
      <c r="K13" s="7">
        <v>0</v>
      </c>
      <c r="L13" s="8">
        <v>43048</v>
      </c>
      <c r="M13" s="8">
        <v>43208</v>
      </c>
      <c r="O13" s="46"/>
      <c r="P13" s="47"/>
      <c r="Q13" s="47"/>
      <c r="R13" s="47"/>
      <c r="S13" s="47"/>
      <c r="T13" s="47"/>
      <c r="U13" s="47"/>
      <c r="V13" s="47"/>
      <c r="W13" s="47"/>
      <c r="X13" s="48"/>
    </row>
    <row r="14" spans="2:24" x14ac:dyDescent="0.35">
      <c r="B14" s="4" t="s">
        <v>10</v>
      </c>
      <c r="C14" s="5">
        <v>0</v>
      </c>
      <c r="D14" s="5">
        <v>0</v>
      </c>
      <c r="E14" s="5">
        <v>0</v>
      </c>
      <c r="H14" s="16" t="s">
        <v>40</v>
      </c>
      <c r="I14" s="16" t="s">
        <v>10</v>
      </c>
      <c r="J14" s="7">
        <v>1.03</v>
      </c>
      <c r="K14" s="7">
        <v>-1.1399999999999999</v>
      </c>
      <c r="L14" s="8">
        <v>42384</v>
      </c>
      <c r="M14" s="8">
        <v>42491</v>
      </c>
      <c r="O14" s="46"/>
      <c r="P14" s="47"/>
      <c r="Q14" s="47"/>
      <c r="R14" s="47"/>
      <c r="S14" s="47"/>
      <c r="T14" s="47"/>
      <c r="U14" s="47"/>
      <c r="V14" s="47"/>
      <c r="W14" s="47"/>
      <c r="X14" s="48"/>
    </row>
    <row r="15" spans="2:24" x14ac:dyDescent="0.35">
      <c r="H15" s="16" t="s">
        <v>41</v>
      </c>
      <c r="I15" s="16" t="s">
        <v>4</v>
      </c>
      <c r="J15" s="7">
        <v>0.71</v>
      </c>
      <c r="K15" s="7">
        <v>1.1200000000000001</v>
      </c>
      <c r="L15" s="8">
        <v>42384</v>
      </c>
      <c r="M15" s="8">
        <v>42491</v>
      </c>
      <c r="O15" s="46"/>
      <c r="P15" s="47"/>
      <c r="Q15" s="47"/>
      <c r="R15" s="47"/>
      <c r="S15" s="47"/>
      <c r="T15" s="47"/>
      <c r="U15" s="47"/>
      <c r="V15" s="47"/>
      <c r="W15" s="47"/>
      <c r="X15" s="48"/>
    </row>
    <row r="16" spans="2:24" x14ac:dyDescent="0.35">
      <c r="B16" s="3" t="s">
        <v>42</v>
      </c>
      <c r="C16" s="3" t="s">
        <v>0</v>
      </c>
      <c r="D16" s="3" t="s">
        <v>1</v>
      </c>
      <c r="E16" s="3" t="s">
        <v>2</v>
      </c>
      <c r="H16" s="16" t="s">
        <v>41</v>
      </c>
      <c r="I16" s="16" t="s">
        <v>10</v>
      </c>
      <c r="J16" s="7">
        <v>1</v>
      </c>
      <c r="K16" s="7">
        <v>-1.4</v>
      </c>
      <c r="L16" s="8">
        <v>42384</v>
      </c>
      <c r="M16" s="8">
        <v>42491</v>
      </c>
      <c r="O16" s="46"/>
      <c r="P16" s="47"/>
      <c r="Q16" s="47"/>
      <c r="R16" s="47"/>
      <c r="S16" s="47"/>
      <c r="T16" s="47"/>
      <c r="U16" s="47"/>
      <c r="V16" s="47"/>
      <c r="W16" s="47"/>
      <c r="X16" s="48"/>
    </row>
    <row r="17" spans="2:24" x14ac:dyDescent="0.35">
      <c r="B17" s="4" t="s">
        <v>4</v>
      </c>
      <c r="C17" s="5">
        <v>0</v>
      </c>
      <c r="D17" s="5">
        <v>0</v>
      </c>
      <c r="E17" s="5">
        <v>0</v>
      </c>
      <c r="H17" s="16" t="s">
        <v>42</v>
      </c>
      <c r="I17" s="16" t="s">
        <v>4</v>
      </c>
      <c r="J17" s="7">
        <v>0.99</v>
      </c>
      <c r="K17" s="7">
        <v>0.28000000000000003</v>
      </c>
      <c r="L17" s="8">
        <v>42384</v>
      </c>
      <c r="M17" s="8">
        <v>42491</v>
      </c>
      <c r="O17" s="46"/>
      <c r="P17" s="47"/>
      <c r="Q17" s="47"/>
      <c r="R17" s="47"/>
      <c r="S17" s="47"/>
      <c r="T17" s="47"/>
      <c r="U17" s="47"/>
      <c r="V17" s="47"/>
      <c r="W17" s="47"/>
      <c r="X17" s="48"/>
    </row>
    <row r="18" spans="2:24" x14ac:dyDescent="0.35">
      <c r="B18" s="4" t="s">
        <v>10</v>
      </c>
      <c r="C18" s="5">
        <v>0</v>
      </c>
      <c r="D18" s="9">
        <v>0</v>
      </c>
      <c r="E18" s="5">
        <v>0</v>
      </c>
      <c r="H18" s="16" t="s">
        <v>42</v>
      </c>
      <c r="I18" s="16" t="s">
        <v>10</v>
      </c>
      <c r="J18" s="7">
        <v>0.99</v>
      </c>
      <c r="K18" s="7">
        <v>-0.5</v>
      </c>
      <c r="L18" s="8">
        <v>42384</v>
      </c>
      <c r="M18" s="8">
        <v>42491</v>
      </c>
      <c r="O18" s="46"/>
      <c r="P18" s="47"/>
      <c r="Q18" s="47"/>
      <c r="R18" s="47"/>
      <c r="S18" s="47"/>
      <c r="T18" s="47"/>
      <c r="U18" s="47"/>
      <c r="V18" s="47"/>
      <c r="W18" s="47"/>
      <c r="X18" s="48"/>
    </row>
    <row r="19" spans="2:24" x14ac:dyDescent="0.35">
      <c r="H19" s="16" t="s">
        <v>43</v>
      </c>
      <c r="I19" s="16" t="s">
        <v>4</v>
      </c>
      <c r="J19" s="7">
        <v>0.99</v>
      </c>
      <c r="K19" s="7">
        <v>-0.42</v>
      </c>
      <c r="L19" s="8">
        <v>42384</v>
      </c>
      <c r="M19" s="8">
        <v>42491</v>
      </c>
      <c r="O19" s="46"/>
      <c r="P19" s="47"/>
      <c r="Q19" s="47"/>
      <c r="R19" s="47"/>
      <c r="S19" s="47"/>
      <c r="T19" s="47"/>
      <c r="U19" s="47"/>
      <c r="V19" s="47"/>
      <c r="W19" s="47"/>
      <c r="X19" s="48"/>
    </row>
    <row r="20" spans="2:24" x14ac:dyDescent="0.35">
      <c r="B20" s="3" t="s">
        <v>43</v>
      </c>
      <c r="C20" s="3" t="s">
        <v>0</v>
      </c>
      <c r="D20" s="3" t="s">
        <v>1</v>
      </c>
      <c r="E20" s="3" t="s">
        <v>2</v>
      </c>
      <c r="H20" s="16" t="s">
        <v>43</v>
      </c>
      <c r="I20" s="16" t="s">
        <v>10</v>
      </c>
      <c r="J20" s="7">
        <v>0.99</v>
      </c>
      <c r="K20" s="7">
        <v>-0.31</v>
      </c>
      <c r="L20" s="8">
        <v>42384</v>
      </c>
      <c r="M20" s="8">
        <v>42491</v>
      </c>
      <c r="O20" s="46"/>
      <c r="P20" s="47"/>
      <c r="Q20" s="47"/>
      <c r="R20" s="47"/>
      <c r="S20" s="47"/>
      <c r="T20" s="47"/>
      <c r="U20" s="47"/>
      <c r="V20" s="47"/>
      <c r="W20" s="47"/>
      <c r="X20" s="48"/>
    </row>
    <row r="21" spans="2:24" x14ac:dyDescent="0.35">
      <c r="B21" s="4" t="s">
        <v>4</v>
      </c>
      <c r="C21" s="5">
        <v>0</v>
      </c>
      <c r="D21" s="5">
        <v>0</v>
      </c>
      <c r="E21" s="5">
        <v>0</v>
      </c>
      <c r="O21" s="46"/>
      <c r="P21" s="47"/>
      <c r="Q21" s="47"/>
      <c r="R21" s="47"/>
      <c r="S21" s="47"/>
      <c r="T21" s="47"/>
      <c r="U21" s="47"/>
      <c r="V21" s="47"/>
      <c r="W21" s="47"/>
      <c r="X21" s="48"/>
    </row>
    <row r="22" spans="2:24" ht="15" thickBot="1" x14ac:dyDescent="0.4">
      <c r="B22" s="4" t="s">
        <v>10</v>
      </c>
      <c r="C22" s="5">
        <v>0</v>
      </c>
      <c r="D22" s="9">
        <v>0</v>
      </c>
      <c r="E22" s="5">
        <v>0</v>
      </c>
      <c r="O22" s="49"/>
      <c r="P22" s="50"/>
      <c r="Q22" s="50"/>
      <c r="R22" s="50"/>
      <c r="S22" s="50"/>
      <c r="T22" s="50"/>
      <c r="U22" s="50"/>
      <c r="V22" s="50"/>
      <c r="W22" s="50"/>
      <c r="X22" s="51"/>
    </row>
    <row r="23" spans="2:24" x14ac:dyDescent="0.35">
      <c r="O23" s="2"/>
      <c r="P23" s="2"/>
      <c r="Q23" s="2"/>
      <c r="R23" s="2"/>
      <c r="S23" s="2"/>
      <c r="T23" s="2"/>
      <c r="U23" s="2"/>
      <c r="V23" s="2"/>
      <c r="W23" s="2"/>
      <c r="X23" s="2"/>
    </row>
    <row r="26" spans="2:24" x14ac:dyDescent="0.35">
      <c r="H26" s="56" t="s">
        <v>31</v>
      </c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</row>
    <row r="27" spans="2:24" x14ac:dyDescent="0.35">
      <c r="E27" s="17" t="s">
        <v>44</v>
      </c>
      <c r="P27" s="10"/>
    </row>
    <row r="28" spans="2:24" x14ac:dyDescent="0.35">
      <c r="H28" s="3" t="s">
        <v>13</v>
      </c>
      <c r="I28" s="3" t="s">
        <v>14</v>
      </c>
      <c r="J28" s="3" t="s">
        <v>15</v>
      </c>
      <c r="K28" s="3" t="s">
        <v>16</v>
      </c>
      <c r="L28" s="3" t="s">
        <v>17</v>
      </c>
      <c r="M28" s="3" t="s">
        <v>18</v>
      </c>
      <c r="N28" s="3" t="s">
        <v>19</v>
      </c>
      <c r="O28" s="3" t="s">
        <v>20</v>
      </c>
      <c r="P28" s="3" t="s">
        <v>21</v>
      </c>
      <c r="Q28" s="3" t="s">
        <v>22</v>
      </c>
      <c r="R28" s="3" t="s">
        <v>23</v>
      </c>
      <c r="S28" s="3" t="s">
        <v>24</v>
      </c>
      <c r="T28" s="3">
        <v>2018</v>
      </c>
    </row>
    <row r="29" spans="2:24" x14ac:dyDescent="0.35">
      <c r="G29" s="11" t="s">
        <v>40</v>
      </c>
      <c r="H29" s="14">
        <v>733.58333333343035</v>
      </c>
      <c r="I29" s="14">
        <v>669.21666666667443</v>
      </c>
      <c r="J29" s="14">
        <v>743</v>
      </c>
      <c r="K29" s="14">
        <v>716.65000000008149</v>
      </c>
      <c r="L29" s="14">
        <v>731.43333333340706</v>
      </c>
      <c r="M29" s="14">
        <v>583.91666666662786</v>
      </c>
      <c r="N29" s="14">
        <v>716.4000000001397</v>
      </c>
      <c r="O29" s="14">
        <v>744</v>
      </c>
      <c r="P29" s="14">
        <v>716.55000000010477</v>
      </c>
      <c r="Q29" s="14">
        <v>191.90000000002328</v>
      </c>
      <c r="R29" s="14">
        <v>498.21666666667443</v>
      </c>
      <c r="S29" s="14">
        <v>744</v>
      </c>
      <c r="T29" s="12">
        <f t="shared" ref="T29:T32" si="0">SUM(H29:S29)</f>
        <v>7788.8666666671634</v>
      </c>
    </row>
    <row r="30" spans="2:24" x14ac:dyDescent="0.35">
      <c r="G30" s="11" t="s">
        <v>41</v>
      </c>
      <c r="H30" s="14">
        <v>725.81666666676756</v>
      </c>
      <c r="I30" s="14">
        <v>672</v>
      </c>
      <c r="J30" s="14">
        <v>55.099999999918509</v>
      </c>
      <c r="K30" s="14">
        <v>696.03333333361661</v>
      </c>
      <c r="L30" s="14">
        <v>744</v>
      </c>
      <c r="M30" s="14">
        <v>720</v>
      </c>
      <c r="N30" s="14">
        <v>741.31666666665114</v>
      </c>
      <c r="O30" s="14">
        <v>744</v>
      </c>
      <c r="P30" s="14">
        <v>713.65000000008149</v>
      </c>
      <c r="Q30" s="14">
        <v>694.04999999998836</v>
      </c>
      <c r="R30" s="14">
        <v>657.36666666681413</v>
      </c>
      <c r="S30" s="14">
        <v>739.53333333344199</v>
      </c>
      <c r="T30" s="12">
        <f t="shared" si="0"/>
        <v>7902.8666666672798</v>
      </c>
    </row>
    <row r="31" spans="2:24" x14ac:dyDescent="0.35">
      <c r="G31" s="11" t="s">
        <v>42</v>
      </c>
      <c r="H31" s="14">
        <v>741.94999999995343</v>
      </c>
      <c r="I31" s="14">
        <v>668.20000000001164</v>
      </c>
      <c r="J31" s="14">
        <v>743</v>
      </c>
      <c r="K31" s="14">
        <v>542.68333333317423</v>
      </c>
      <c r="L31" s="14">
        <v>681.83333333360497</v>
      </c>
      <c r="M31" s="14">
        <v>720</v>
      </c>
      <c r="N31" s="14">
        <v>731.35000000015134</v>
      </c>
      <c r="O31" s="14">
        <v>740.04999999987194</v>
      </c>
      <c r="P31" s="14">
        <v>643.23333333316259</v>
      </c>
      <c r="Q31" s="14">
        <v>743.93333333334886</v>
      </c>
      <c r="R31" s="14">
        <v>714.49999999988358</v>
      </c>
      <c r="S31" s="14">
        <v>741.75</v>
      </c>
      <c r="T31" s="12">
        <f t="shared" si="0"/>
        <v>8412.4833333331626</v>
      </c>
    </row>
    <row r="32" spans="2:24" x14ac:dyDescent="0.35">
      <c r="G32" s="11" t="s">
        <v>43</v>
      </c>
      <c r="H32" s="14">
        <v>1.7666666666627862</v>
      </c>
      <c r="I32" s="14">
        <v>0</v>
      </c>
      <c r="J32" s="14">
        <v>6.0666666667093523</v>
      </c>
      <c r="K32" s="14">
        <v>7.216666666790843</v>
      </c>
      <c r="L32" s="14">
        <v>17.066666666592937</v>
      </c>
      <c r="M32" s="14">
        <v>6.3499999999185093</v>
      </c>
      <c r="N32" s="14">
        <v>13.983333333337214</v>
      </c>
      <c r="O32" s="14">
        <v>0</v>
      </c>
      <c r="P32" s="14">
        <v>12.483333333337214</v>
      </c>
      <c r="Q32" s="14">
        <v>39.816666666709352</v>
      </c>
      <c r="R32" s="14">
        <v>27.516666666604578</v>
      </c>
      <c r="S32" s="14">
        <v>0</v>
      </c>
      <c r="T32" s="12">
        <f t="shared" si="0"/>
        <v>132.26666666666279</v>
      </c>
    </row>
    <row r="34" spans="7:19" x14ac:dyDescent="0.35">
      <c r="G34" s="56" t="s">
        <v>32</v>
      </c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</row>
    <row r="36" spans="7:19" x14ac:dyDescent="0.35">
      <c r="H36" s="3" t="s">
        <v>13</v>
      </c>
      <c r="I36" s="3" t="s">
        <v>14</v>
      </c>
      <c r="J36" s="3" t="s">
        <v>15</v>
      </c>
      <c r="K36" s="3" t="s">
        <v>16</v>
      </c>
      <c r="L36" s="3" t="s">
        <v>17</v>
      </c>
      <c r="M36" s="3" t="s">
        <v>18</v>
      </c>
      <c r="N36" s="3" t="s">
        <v>19</v>
      </c>
      <c r="O36" s="3" t="s">
        <v>20</v>
      </c>
      <c r="P36" s="3" t="s">
        <v>21</v>
      </c>
      <c r="Q36" s="3" t="s">
        <v>22</v>
      </c>
      <c r="R36" s="3" t="s">
        <v>23</v>
      </c>
      <c r="S36" s="3" t="s">
        <v>24</v>
      </c>
    </row>
    <row r="37" spans="7:19" x14ac:dyDescent="0.35">
      <c r="G37" s="11" t="s">
        <v>40</v>
      </c>
      <c r="H37" s="15">
        <v>0</v>
      </c>
      <c r="I37" s="15">
        <v>0</v>
      </c>
      <c r="J37" s="15">
        <v>1.5680000000000001</v>
      </c>
      <c r="K37" s="15">
        <v>0</v>
      </c>
      <c r="L37" s="15">
        <v>2.6589999999999998</v>
      </c>
      <c r="M37" s="15">
        <v>17.645</v>
      </c>
      <c r="N37" s="15">
        <v>13.664000000000001</v>
      </c>
      <c r="O37" s="15">
        <v>17.707000000000001</v>
      </c>
      <c r="P37" s="15">
        <v>8.0679999999999996</v>
      </c>
      <c r="Q37" s="15">
        <v>0.32500000000000001</v>
      </c>
      <c r="R37" s="15">
        <v>4.0579999999999998</v>
      </c>
      <c r="S37" s="15">
        <v>3.302</v>
      </c>
    </row>
    <row r="38" spans="7:19" x14ac:dyDescent="0.35">
      <c r="G38" s="11" t="s">
        <v>41</v>
      </c>
      <c r="H38" s="15">
        <v>5.5270000000000001</v>
      </c>
      <c r="I38" s="15">
        <v>1.131</v>
      </c>
      <c r="J38" s="15">
        <v>11.738</v>
      </c>
      <c r="K38" s="15">
        <v>11.296000000000001</v>
      </c>
      <c r="L38" s="15">
        <v>25.174999999999997</v>
      </c>
      <c r="M38" s="15">
        <v>26.333000000000002</v>
      </c>
      <c r="N38" s="15">
        <v>32.835000000000001</v>
      </c>
      <c r="O38" s="15">
        <v>28.303000000000001</v>
      </c>
      <c r="P38" s="15">
        <v>38.265000000000001</v>
      </c>
      <c r="Q38" s="15">
        <v>52.154999999999994</v>
      </c>
      <c r="R38" s="15">
        <v>13.125999999999999</v>
      </c>
      <c r="S38" s="15">
        <v>19.451000000000001</v>
      </c>
    </row>
    <row r="39" spans="7:19" x14ac:dyDescent="0.35">
      <c r="G39" s="11" t="s">
        <v>42</v>
      </c>
      <c r="H39" s="15">
        <v>20.483000000000001</v>
      </c>
      <c r="I39" s="15">
        <v>18.698999999999998</v>
      </c>
      <c r="J39" s="15">
        <v>24.317</v>
      </c>
      <c r="K39" s="15">
        <v>11.785</v>
      </c>
      <c r="L39" s="15">
        <v>18.600000000000001</v>
      </c>
      <c r="M39" s="15">
        <v>27.965</v>
      </c>
      <c r="N39" s="15">
        <v>26.306000000000001</v>
      </c>
      <c r="O39" s="15">
        <v>30.014000000000003</v>
      </c>
      <c r="P39" s="15">
        <v>20.814</v>
      </c>
      <c r="Q39" s="15">
        <v>14.829999999999998</v>
      </c>
      <c r="R39" s="15">
        <v>20.866</v>
      </c>
      <c r="S39" s="15">
        <v>14.680999999999999</v>
      </c>
    </row>
    <row r="40" spans="7:19" x14ac:dyDescent="0.35">
      <c r="G40" s="11" t="s">
        <v>43</v>
      </c>
      <c r="H40" s="15">
        <v>5.5270000000000001</v>
      </c>
      <c r="I40" s="15">
        <v>1.131</v>
      </c>
      <c r="J40" s="15">
        <v>11.738</v>
      </c>
      <c r="K40" s="15">
        <v>11.296000000000001</v>
      </c>
      <c r="L40" s="15">
        <v>25.174999999999997</v>
      </c>
      <c r="M40" s="15">
        <v>26.333000000000002</v>
      </c>
      <c r="N40" s="15">
        <v>32.835000000000001</v>
      </c>
      <c r="O40" s="15">
        <v>28.303000000000001</v>
      </c>
      <c r="P40" s="15">
        <v>38.265000000000001</v>
      </c>
      <c r="Q40" s="15">
        <v>52.154999999999994</v>
      </c>
      <c r="R40" s="15">
        <v>13.125999999999999</v>
      </c>
      <c r="S40" s="15">
        <v>19.451000000000001</v>
      </c>
    </row>
  </sheetData>
  <mergeCells count="5">
    <mergeCell ref="H26:T26"/>
    <mergeCell ref="G34:S34"/>
    <mergeCell ref="B2:E2"/>
    <mergeCell ref="H7:M7"/>
    <mergeCell ref="O9:X22"/>
  </mergeCells>
  <pageMargins left="0.7" right="0.7" top="0.75" bottom="0.75" header="0.3" footer="0.3"/>
  <pageSetup orientation="portrait" r:id="rId1"/>
  <headerFooter>
    <oddFooter>&amp;C&amp;1#&amp;"Calibri"&amp;10&amp;K000000Bureau Veritas Group | C2 -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8E1F83791947742A5B10AE10B9D1384" ma:contentTypeVersion="13" ma:contentTypeDescription="Crear nuevo documento." ma:contentTypeScope="" ma:versionID="bc8d3537e0aea89a96839ee81cf94985">
  <xsd:schema xmlns:xsd="http://www.w3.org/2001/XMLSchema" xmlns:xs="http://www.w3.org/2001/XMLSchema" xmlns:p="http://schemas.microsoft.com/office/2006/metadata/properties" xmlns:ns2="fb9f5fd6-dab0-4314-ba46-595052689abf" xmlns:ns3="9880fbf9-f73b-425a-a5f6-14c431899c68" targetNamespace="http://schemas.microsoft.com/office/2006/metadata/properties" ma:root="true" ma:fieldsID="f721a6257c0d66e27b2dea90d06b5b97" ns2:_="" ns3:_="">
    <xsd:import namespace="fb9f5fd6-dab0-4314-ba46-595052689abf"/>
    <xsd:import namespace="9880fbf9-f73b-425a-a5f6-14c431899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9f5fd6-dab0-4314-ba46-595052689a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0fbf9-f73b-425a-a5f6-14c431899c6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D98B7B-F125-4D3B-A726-E8E94A4E386A}">
  <ds:schemaRefs>
    <ds:schemaRef ds:uri="http://schemas.microsoft.com/office/2006/documentManagement/types"/>
    <ds:schemaRef ds:uri="http://schemas.microsoft.com/office/infopath/2007/PartnerControls"/>
    <ds:schemaRef ds:uri="9880fbf9-f73b-425a-a5f6-14c431899c68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fb9f5fd6-dab0-4314-ba46-595052689ab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5EF923D-3150-4C80-A573-738D7B1DB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AADE8B-C0A5-4D55-BA87-12270EB42F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9f5fd6-dab0-4314-ba46-595052689abf"/>
    <ds:schemaRef ds:uri="9880fbf9-f73b-425a-a5f6-14c431899c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SON REUS</vt:lpstr>
      <vt:lpstr>CAS TRESORER</vt:lpstr>
    </vt:vector>
  </TitlesOfParts>
  <Company>Enel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Duran, Clara</dc:creator>
  <cp:lastModifiedBy>Oliver Duran, Clara (EXTERNO ECA)</cp:lastModifiedBy>
  <dcterms:created xsi:type="dcterms:W3CDTF">2019-02-07T11:34:00Z</dcterms:created>
  <dcterms:modified xsi:type="dcterms:W3CDTF">2024-02-28T07:58:32Z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2022-07-22T07:57:09Z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f0854c64-3aa6-4b27-89c0-88cfdc9d64ce</vt:lpwstr>
  </property>
  <property fmtid="{D5CDD505-2E9C-101B-9397-08002B2CF9AE}" pid="8" name="MSIP_Label_797ad33d-ed35-43c0-b526-22bc83c17deb_ContentBits">
    <vt:lpwstr>1</vt:lpwstr>
  </property>
  <property fmtid="{D5CDD505-2E9C-101B-9397-08002B2CF9AE}" pid="9" name="MSIP_Label_39903d81-26ea-446d-9b9f-b42e2424be19_Enabled">
    <vt:lpwstr>true</vt:lpwstr>
  </property>
  <property fmtid="{D5CDD505-2E9C-101B-9397-08002B2CF9AE}" pid="10" name="MSIP_Label_39903d81-26ea-446d-9b9f-b42e2424be19_SetDate">
    <vt:lpwstr>2023-07-17T10:19:08Z</vt:lpwstr>
  </property>
  <property fmtid="{D5CDD505-2E9C-101B-9397-08002B2CF9AE}" pid="11" name="MSIP_Label_39903d81-26ea-446d-9b9f-b42e2424be19_Method">
    <vt:lpwstr>Standard</vt:lpwstr>
  </property>
  <property fmtid="{D5CDD505-2E9C-101B-9397-08002B2CF9AE}" pid="12" name="MSIP_Label_39903d81-26ea-446d-9b9f-b42e2424be19_Name">
    <vt:lpwstr>C2 Internal SWE</vt:lpwstr>
  </property>
  <property fmtid="{D5CDD505-2E9C-101B-9397-08002B2CF9AE}" pid="13" name="MSIP_Label_39903d81-26ea-446d-9b9f-b42e2424be19_SiteId">
    <vt:lpwstr>fffad414-b6a3-4f32-a9bd-42d28fc811f1</vt:lpwstr>
  </property>
  <property fmtid="{D5CDD505-2E9C-101B-9397-08002B2CF9AE}" pid="14" name="MSIP_Label_39903d81-26ea-446d-9b9f-b42e2424be19_ActionId">
    <vt:lpwstr>bf855be4-6f6e-486c-8c3d-9072e7d05ee5</vt:lpwstr>
  </property>
  <property fmtid="{D5CDD505-2E9C-101B-9397-08002B2CF9AE}" pid="15" name="MSIP_Label_39903d81-26ea-446d-9b9f-b42e2424be19_ContentBits">
    <vt:lpwstr>2</vt:lpwstr>
  </property>
  <property fmtid="{D5CDD505-2E9C-101B-9397-08002B2CF9AE}" pid="16" name="ContentTypeId">
    <vt:lpwstr>0x01010058E1F83791947742A5B10AE10B9D1384</vt:lpwstr>
  </property>
</Properties>
</file>