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xr:revisionPtr revIDLastSave="0" documentId="11_57C4FD9A16F1888009D138D6C984DC7DF8C44131" xr6:coauthVersionLast="47" xr6:coauthVersionMax="47" xr10:uidLastSave="{00000000-0000-0000-0000-000000000000}"/>
  <bookViews>
    <workbookView xWindow="0" yWindow="0" windowWidth="0" windowHeight="0" xr2:uid="{00000000-000D-0000-FFFF-FFFF00000000}"/>
  </bookViews>
  <sheets>
    <sheet name="MODALIDAD A" sheetId="1" r:id="rId1"/>
    <sheet name="MODALIDAD B" sheetId="2" r:id="rId2"/>
    <sheet name="MODALIDAD C" sheetId="3" r:id="rId3"/>
    <sheet name="MODALIDAD D" sheetId="4" r:id="rId4"/>
    <sheet name="MODALIDAD E" sheetId="5" r:id="rId5"/>
    <sheet name="MODALIDAD F" sheetId="6" r:id="rId6"/>
  </sheets>
  <definedNames>
    <definedName name="_xlnm.Print_Area" localSheetId="0">'MODALIDAD A'!$A$1:$K$65</definedName>
    <definedName name="_xlnm.Print_Area" localSheetId="1">'MODALIDAD B'!$A$1:$K$65</definedName>
    <definedName name="_xlnm.Print_Area" localSheetId="2">'MODALIDAD C'!$A$1:$K$65</definedName>
    <definedName name="_xlnm.Print_Area" localSheetId="3">'MODALIDAD D'!$A$1:$K$65</definedName>
    <definedName name="_xlnm.Print_Area" localSheetId="4">'MODALIDAD E'!$A$1:$K$65</definedName>
    <definedName name="_xlnm.Print_Area" localSheetId="5">'MODALIDAD F'!$A$1:$K$65</definedName>
  </definedNames>
  <calcPr calcId="0" fullCalcOnLoad="1" forceFullCal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0" i="6" l="1"/>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K26" i="6"/>
  <c r="G26" i="6"/>
  <c r="G25" i="6"/>
  <c r="K24" i="6"/>
  <c r="G24" i="6"/>
  <c r="K23" i="6"/>
  <c r="G23" i="6"/>
  <c r="K22" i="6"/>
  <c r="G22" i="6"/>
  <c r="K21" i="6"/>
  <c r="G21" i="6"/>
  <c r="K20" i="6"/>
  <c r="G20" i="6"/>
  <c r="K19" i="6"/>
  <c r="G19" i="6"/>
  <c r="G60"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K24" i="5"/>
  <c r="G24" i="5"/>
  <c r="G23" i="5"/>
  <c r="K22" i="5"/>
  <c r="G22" i="5"/>
  <c r="K21" i="5"/>
  <c r="G21" i="5"/>
  <c r="K20" i="5"/>
  <c r="G20" i="5"/>
  <c r="K19" i="5"/>
  <c r="G19" i="5"/>
  <c r="G60" i="4"/>
  <c r="G58" i="4"/>
  <c r="G57" i="4"/>
  <c r="G56" i="4"/>
  <c r="G55" i="4"/>
  <c r="G54" i="4"/>
  <c r="G53" i="4"/>
  <c r="G52" i="4"/>
  <c r="G51" i="4"/>
  <c r="G50" i="4"/>
  <c r="G49" i="4"/>
  <c r="G48" i="4"/>
  <c r="G47" i="4"/>
  <c r="G46" i="4"/>
  <c r="G45" i="4"/>
  <c r="G44" i="4"/>
  <c r="G43" i="4"/>
  <c r="G42" i="4"/>
  <c r="G41" i="4"/>
  <c r="G40" i="4"/>
  <c r="G39" i="4"/>
  <c r="G38" i="4"/>
  <c r="G37" i="4"/>
  <c r="G36" i="4"/>
  <c r="G35" i="4"/>
  <c r="K34" i="4"/>
  <c r="G34" i="4"/>
  <c r="G33" i="4"/>
  <c r="K32" i="4"/>
  <c r="G32" i="4"/>
  <c r="K31" i="4"/>
  <c r="G31" i="4"/>
  <c r="K30" i="4"/>
  <c r="G30" i="4"/>
  <c r="K29" i="4"/>
  <c r="G29" i="4"/>
  <c r="K28" i="4"/>
  <c r="G28" i="4"/>
  <c r="K27" i="4"/>
  <c r="G27" i="4"/>
  <c r="K26" i="4"/>
  <c r="G26" i="4"/>
  <c r="K25" i="4"/>
  <c r="G25" i="4"/>
  <c r="K24" i="4"/>
  <c r="G24" i="4"/>
  <c r="K23" i="4"/>
  <c r="G23" i="4"/>
  <c r="K22" i="4"/>
  <c r="G22" i="4"/>
  <c r="K21" i="4"/>
  <c r="G21" i="4"/>
  <c r="K20" i="4"/>
  <c r="G20" i="4"/>
  <c r="K19" i="4"/>
  <c r="G19" i="4"/>
  <c r="G60"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K30" i="3"/>
  <c r="G30" i="3"/>
  <c r="G29" i="3"/>
  <c r="K28" i="3"/>
  <c r="G28" i="3"/>
  <c r="K27" i="3"/>
  <c r="G27" i="3"/>
  <c r="K26" i="3"/>
  <c r="G26" i="3"/>
  <c r="K25" i="3"/>
  <c r="G25" i="3"/>
  <c r="K24" i="3"/>
  <c r="G24" i="3"/>
  <c r="K23" i="3"/>
  <c r="G23" i="3"/>
  <c r="K22" i="3"/>
  <c r="G22" i="3"/>
  <c r="K21" i="3"/>
  <c r="G21" i="3"/>
  <c r="K20" i="3"/>
  <c r="G20" i="3"/>
  <c r="K19" i="3"/>
  <c r="G19" i="3"/>
  <c r="G60"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K30" i="2"/>
  <c r="G30" i="2"/>
  <c r="G29" i="2"/>
  <c r="K28" i="2"/>
  <c r="G28" i="2"/>
  <c r="K27" i="2"/>
  <c r="G27" i="2"/>
  <c r="K26" i="2"/>
  <c r="G26" i="2"/>
  <c r="K25" i="2"/>
  <c r="G25" i="2"/>
  <c r="K24" i="2"/>
  <c r="G24" i="2"/>
  <c r="K23" i="2"/>
  <c r="G23" i="2"/>
  <c r="K22" i="2"/>
  <c r="G22" i="2"/>
  <c r="K21" i="2"/>
  <c r="G21" i="2"/>
  <c r="K20" i="2"/>
  <c r="G20" i="2"/>
  <c r="K19" i="2"/>
  <c r="G19" i="2"/>
  <c r="G60"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K30" i="1"/>
  <c r="G30" i="1"/>
  <c r="G29" i="1"/>
  <c r="K28" i="1"/>
  <c r="G28" i="1"/>
  <c r="K27" i="1"/>
  <c r="G27" i="1"/>
  <c r="K26" i="1"/>
  <c r="G26" i="1"/>
  <c r="K25" i="1"/>
  <c r="G25" i="1"/>
  <c r="K24" i="1"/>
  <c r="G24" i="1"/>
  <c r="K23" i="1"/>
  <c r="G23" i="1"/>
  <c r="K22" i="1"/>
  <c r="G22" i="1"/>
  <c r="K21" i="1"/>
  <c r="G21" i="1"/>
  <c r="K20" i="1"/>
  <c r="G20" i="1"/>
  <c r="K19" i="1"/>
  <c r="G19" i="1"/>
</calcChain>
</file>

<file path=xl/sharedStrings.xml><?xml version="1.0" encoding="utf-8"?>
<sst xmlns="http://schemas.openxmlformats.org/spreadsheetml/2006/main" count="144" uniqueCount="60">
  <si>
    <t>PRESUPUESTO (modelo 2)</t>
  </si>
  <si>
    <t>Convocatoria de subvenciones para apoyar proyectos culturales para el año 2026</t>
  </si>
  <si>
    <t>Modalidad A: Artes escénicas</t>
  </si>
  <si>
    <t>Nombre de la persona solicitante:</t>
  </si>
  <si>
    <t>Título del proyecto cultural:</t>
  </si>
  <si>
    <t>Tipo de gasto</t>
  </si>
  <si>
    <t>Concepto</t>
  </si>
  <si>
    <t>Emisor</t>
  </si>
  <si>
    <t>Importe sin IVA</t>
  </si>
  <si>
    <t>% Imputación</t>
  </si>
  <si>
    <t>Importe imputable</t>
  </si>
  <si>
    <t>Observaciones</t>
  </si>
  <si>
    <t>Texto</t>
  </si>
  <si>
    <t>Música</t>
  </si>
  <si>
    <t>Personal artístico</t>
  </si>
  <si>
    <t>Ensayo actores</t>
  </si>
  <si>
    <t>Ensayo intérpretes</t>
  </si>
  <si>
    <t>Ensayo personal técnico</t>
  </si>
  <si>
    <t>Escenografía y vestuario</t>
  </si>
  <si>
    <t>Infraestructura</t>
  </si>
  <si>
    <t>Publicidad</t>
  </si>
  <si>
    <t>Otros gastos</t>
  </si>
  <si>
    <t>TOTAL</t>
  </si>
  <si>
    <t>* Solo se pueden rellenar las casillas en gris</t>
  </si>
  <si>
    <t>Modalidad B: Música</t>
  </si>
  <si>
    <t>Derechos de autor</t>
  </si>
  <si>
    <t>Estudios de grabación</t>
  </si>
  <si>
    <t>Músicos</t>
  </si>
  <si>
    <t>Elaboración de másteres</t>
  </si>
  <si>
    <t>Desplazamientos</t>
  </si>
  <si>
    <t>Diseño gráfico</t>
  </si>
  <si>
    <t>Fabricación</t>
  </si>
  <si>
    <t>Transporte</t>
  </si>
  <si>
    <t>Otros</t>
  </si>
  <si>
    <t>Modalidad C: Artes visuales</t>
  </si>
  <si>
    <t>Producción de la exposición</t>
  </si>
  <si>
    <t>Montaje y desmontaje</t>
  </si>
  <si>
    <t>Seguros</t>
  </si>
  <si>
    <t>Alquiler del espacio expositivo</t>
  </si>
  <si>
    <t>Desplazamiento y alojamiento</t>
  </si>
  <si>
    <t>Comisariado</t>
  </si>
  <si>
    <t>Gastos generales</t>
  </si>
  <si>
    <t>Modalidad D: Mundo editorial, libros y juegos de mesa</t>
  </si>
  <si>
    <t>Original</t>
  </si>
  <si>
    <t>Cesión y/o compra de derechos</t>
  </si>
  <si>
    <t>Creación de imágenes y/o ilustraciones</t>
  </si>
  <si>
    <t>Traducción</t>
  </si>
  <si>
    <t>Corrección</t>
  </si>
  <si>
    <t>Producción</t>
  </si>
  <si>
    <t>Maquetación</t>
  </si>
  <si>
    <t>Revisiones</t>
  </si>
  <si>
    <t>Impresiones</t>
  </si>
  <si>
    <t>Encuadernación</t>
  </si>
  <si>
    <t>Distribución</t>
  </si>
  <si>
    <t>Modalidad E: Pódcasts</t>
  </si>
  <si>
    <t>Alquiler de material técnico</t>
  </si>
  <si>
    <t>Retribuciones</t>
  </si>
  <si>
    <t>Modalidad F: Programación cultural</t>
  </si>
  <si>
    <t>Gastos de producción</t>
  </si>
  <si>
    <t>Material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</si>
</sst>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Red]\(#,##0.00\ &quot;€&quot;\);\-"/>
  </numFmts>
  <fonts count="9">
    <font>
      <sz val="11"/>
      <color theme="1"/>
      <name val="Calibri"/>
      <family val="2"/>
      <scheme val="minor"/>
    </font>
    <font>
      <sz val="10"/>
      <color rgb="FF000000"/>
      <name val="Noto Sans"/>
    </font>
    <font>
      <b/>
      <sz val="12"/>
      <color rgb="FF000000"/>
      <name val="Noto Sans"/>
    </font>
    <font>
      <b/>
      <sz val="20"/>
      <color rgb="FF000000"/>
      <name val="Noto Sans"/>
    </font>
    <font>
      <i/>
      <sz val="18"/>
      <color rgb="FF000000"/>
      <name val="Noto Sans"/>
    </font>
    <font>
      <b/>
      <sz val="16"/>
      <color rgb="FF000000"/>
      <name val="Noto Sans"/>
    </font>
    <font>
      <b/>
      <sz val="10"/>
      <color rgb="FF000000"/>
      <name val="Noto Sans"/>
    </font>
    <font>
      <b/>
      <sz val="11"/>
      <color rgb="FF000000"/>
      <name val="Noto Sans"/>
    </font>
    <font>
      <i/>
      <sz val="10"/>
      <color rgb="FF000000"/>
      <name val="Noto Sans"/>
    </font>
  </fonts>
  <fills count="3">
    <fill>
      <patternFill patternType="none"/>
    </fill>
    <fill>
      <patternFill patternType="gray125"/>
    </fill>
    <fill>
      <patternFill patternType="solid">
        <fgColor rgb="FFCCCCCC"/>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41">
    <xf numFmtId="0" fontId="0" fillId="0" borderId="0" xfId="0"/>
    <xf numFmtId="0" fontId="3" fillId="0" borderId="0" xfId="0" applyFont="1"/>
    <xf numFmtId="0" fontId="4" fillId="0" borderId="0" xfId="0" applyFont="1"/>
    <xf numFmtId="0" fontId="2" fillId="0" borderId="0" xfId="0" applyFont="1"/>
    <xf numFmtId="0" fontId="5" fillId="0" borderId="0" xfId="0" applyFont="1"/>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1" fillId="0" borderId="1" xfId="0" applyFont="1" applyBorder="1"/>
    <xf numFmtId="0" fontId="1" fillId="2" borderId="1" xfId="0" applyFont="1" applyFill="1" applyBorder="1"/>
    <xf numFmtId="164" fontId="1" fillId="2" borderId="1" xfId="0" applyNumberFormat="1" applyFont="1" applyFill="1" applyBorder="1"/>
    <xf numFmtId="0" fontId="1" fillId="0" borderId="2" xfId="0" applyFont="1" applyBorder="1"/>
    <xf numFmtId="0" fontId="1" fillId="0" borderId="3" xfId="0" applyFont="1" applyBorder="1"/>
    <xf numFmtId="164" fontId="1" fillId="0" borderId="4" xfId="0" applyNumberFormat="1" applyFont="1" applyBorder="1"/>
    <xf numFmtId="0" fontId="1" fillId="0" borderId="4" xfId="0" applyFont="1" applyBorder="1"/>
    <xf numFmtId="0" fontId="6" fillId="0" borderId="5" xfId="0" applyFont="1" applyBorder="1"/>
    <xf numFmtId="164" fontId="6" fillId="0" borderId="6" xfId="0" applyNumberFormat="1" applyFont="1" applyBorder="1"/>
    <xf numFmtId="164" fontId="6" fillId="0" borderId="1" xfId="0" applyNumberFormat="1" applyFont="1" applyBorder="1"/>
    <xf numFmtId="0" fontId="8" fillId="0" borderId="0" xfId="0" applyFont="1"/>
    <xf numFmtId="0" fontId="1" fillId="0" borderId="3" xfId="0" applyFont="1" applyBorder="1" applyAlignment="1">
      <alignment wrapText="1"/>
    </xf>
    <xf numFmtId="0" fontId="1" fillId="0" borderId="1" xfId="0" applyFont="1" applyBorder="1" applyAlignment="1">
      <alignment horizontal="right"/>
    </xf>
    <xf numFmtId="0" fontId="1" fillId="0" borderId="2" xfId="0" applyFont="1" applyBorder="1" applyAlignment="1">
      <alignment horizontal="left" vertical="center"/>
    </xf>
    <xf numFmtId="0" fontId="1" fillId="0" borderId="2" xfId="0" applyFont="1" applyBorder="1" applyAlignment="1">
      <alignment wrapText="1"/>
    </xf>
    <xf numFmtId="10" fontId="1" fillId="2" borderId="1" xfId="0" applyNumberFormat="1" applyFont="1" applyFill="1" applyBorder="1"/>
    <xf numFmtId="164" fontId="1" fillId="0" borderId="1" xfId="0" applyNumberFormat="1" applyFont="1" applyBorder="1"/>
    <xf numFmtId="0" fontId="6" fillId="0" borderId="9" xfId="0" applyFont="1" applyBorder="1" applyAlignment="1">
      <alignment horizontal="right"/>
    </xf>
    <xf numFmtId="0" fontId="0" fillId="0" borderId="9" xfId="0" applyBorder="1"/>
    <xf numFmtId="164" fontId="6" fillId="0" borderId="9" xfId="0" applyNumberFormat="1" applyFont="1" applyBorder="1"/>
    <xf numFmtId="164" fontId="6" fillId="0" borderId="1" xfId="0" applyNumberFormat="1" applyFont="1" applyBorder="1" applyAlignment="1">
      <alignment horizontal="right"/>
    </xf>
    <xf numFmtId="0" fontId="1" fillId="0" borderId="9" xfId="0" applyFont="1" applyBorder="1"/>
    <xf numFmtId="0" fontId="1" fillId="2" borderId="1" xfId="0" applyFont="1" applyFill="1" applyBorder="1" applyAlignment="1">
      <alignment horizontal="center" vertical="center"/>
    </xf>
    <xf numFmtId="0" fontId="6" fillId="0" borderId="1" xfId="0" applyFont="1" applyBorder="1" applyAlignment="1">
      <alignment vertical="center"/>
    </xf>
    <xf numFmtId="0" fontId="2" fillId="0" borderId="9" xfId="0" applyFont="1" applyBorder="1" applyAlignment="1">
      <alignment vertical="center"/>
    </xf>
    <xf numFmtId="0" fontId="1" fillId="0" borderId="9" xfId="0" applyFont="1" applyBorder="1" applyAlignment="1">
      <alignment vertical="center" wrapText="1"/>
    </xf>
    <xf numFmtId="0" fontId="1" fillId="0" borderId="9" xfId="0" applyFont="1" applyBorder="1" applyAlignment="1">
      <alignment vertical="center"/>
    </xf>
    <xf numFmtId="0" fontId="0" fillId="0" borderId="8" xfId="0" applyBorder="1" applyAlignment="1"/>
    <xf numFmtId="0" fontId="1" fillId="0" borderId="9" xfId="0" applyFont="1" applyBorder="1" applyAlignment="1">
      <alignment horizontal="center" vertical="center"/>
    </xf>
    <xf numFmtId="0" fontId="0" fillId="0" borderId="9" xfId="0" applyBorder="1" applyAlignment="1">
      <alignment horizontal="center" vertical="center"/>
    </xf>
    <xf numFmtId="164" fontId="1" fillId="0" borderId="7" xfId="0" applyNumberFormat="1" applyFont="1" applyBorder="1"/>
    <xf numFmtId="164" fontId="1" fillId="0" borderId="9" xfId="0" applyNumberFormat="1" applyFont="1" applyBorder="1"/>
    <xf numFmtId="164" fontId="1" fillId="0" borderId="7" xfId="0" applyNumberFormat="1" applyFont="1" applyBorder="1" applyAlignment="1">
      <alignment horizontal="right" vertical="center"/>
    </xf>
    <xf numFmtId="10" fontId="1" fillId="0" borderId="9"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4"/>
  <sheetViews>
    <sheetView showGridLines="0" tabSelected="1" zoomScale="75" workbookViewId="0"/>
  </sheetViews>
  <sheetFormatPr defaultRowHeight="15"/>
  <cols>
    <col min="1" max="1" width="7" customWidth="1"/>
    <col min="2" max="2" width="24" customWidth="1"/>
    <col min="3" max="3" width="33.85546875" customWidth="1"/>
    <col min="4" max="4" width="21.7109375" customWidth="1"/>
    <col min="5" max="5" width="18.42578125" customWidth="1"/>
    <col min="6" max="6" width="17.85546875" customWidth="1"/>
    <col min="7" max="7" width="18.42578125" customWidth="1"/>
    <col min="8" max="8" width="31.140625" customWidth="1"/>
    <col min="9" max="9" width="10.28515625" customWidth="1"/>
    <col min="10" max="10" width="34" customWidth="1"/>
    <col min="11" max="11" width="13.570312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2</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c r="J18" s="36"/>
      <c r="K18" s="36"/>
    </row>
    <row r="19" spans="1:11" ht="12.75" customHeight="1">
      <c r="A19" s="7">
        <v>1</v>
      </c>
      <c r="B19" s="8"/>
      <c r="C19" s="8"/>
      <c r="D19" s="8"/>
      <c r="E19" s="9"/>
      <c r="F19" s="22"/>
      <c r="G19" s="23" t="str">
        <f>IF(OR(E19="",F19=""),"",E19*F19)</f>
        <v/>
      </c>
      <c r="H19" s="8"/>
      <c r="J19" s="10" t="s">
        <v>12</v>
      </c>
      <c r="K19" s="37" t="str">
        <f>SUMIF(B19:B58,"Texto*",G19:G58)</f>
        <v/>
      </c>
    </row>
    <row r="20" spans="1:11" ht="12.75" customHeight="1">
      <c r="A20" s="7">
        <v>2</v>
      </c>
      <c r="B20" s="8"/>
      <c r="C20" s="8"/>
      <c r="D20" s="8"/>
      <c r="E20" s="9"/>
      <c r="F20" s="22"/>
      <c r="G20" s="23" t="str">
        <f>IF(OR(E20="",F20=""),"",E20*F20)</f>
        <v/>
      </c>
      <c r="H20" s="8"/>
      <c r="J20" s="11" t="s">
        <v>13</v>
      </c>
      <c r="K20" s="12" t="str">
        <f>SUMIF(B19:B58,"Música*",G19:G58)</f>
        <v/>
      </c>
    </row>
    <row r="21" spans="1:11" ht="12.75" customHeight="1">
      <c r="A21" s="7">
        <v>3</v>
      </c>
      <c r="B21" s="8"/>
      <c r="C21" s="8"/>
      <c r="D21" s="8"/>
      <c r="E21" s="9"/>
      <c r="F21" s="22"/>
      <c r="G21" s="23" t="str">
        <f>IF(OR(E21="",F21=""),"",E21*F21)</f>
        <v/>
      </c>
      <c r="H21" s="8"/>
      <c r="J21" s="11" t="s">
        <v>14</v>
      </c>
      <c r="K21" s="12" t="str">
        <f>SUMIF(B19:B58,"Personal artístico*",G19:G58)</f>
        <v/>
      </c>
    </row>
    <row r="22" spans="1:11" ht="12.75" customHeight="1">
      <c r="A22" s="7">
        <v>4</v>
      </c>
      <c r="B22" s="8"/>
      <c r="C22" s="8"/>
      <c r="D22" s="8"/>
      <c r="E22" s="9"/>
      <c r="F22" s="22"/>
      <c r="G22" s="23" t="str">
        <f>IF(OR(E22="",F22=""),"",E22*F22)</f>
        <v/>
      </c>
      <c r="H22" s="8"/>
      <c r="J22" s="11" t="s">
        <v>15</v>
      </c>
      <c r="K22" s="12" t="str">
        <f>SUMIF(B19:B58,"Ensayo actores*",G19:G58)</f>
        <v/>
      </c>
    </row>
    <row r="23" spans="1:11" ht="12.75" customHeight="1">
      <c r="A23" s="7">
        <v>5</v>
      </c>
      <c r="B23" s="8"/>
      <c r="C23" s="8"/>
      <c r="D23" s="8"/>
      <c r="E23" s="9"/>
      <c r="F23" s="22"/>
      <c r="G23" s="23" t="str">
        <f>IF(OR(E23="",F23=""),"",E23*F23)</f>
        <v/>
      </c>
      <c r="H23" s="8"/>
      <c r="J23" s="11" t="s">
        <v>16</v>
      </c>
      <c r="K23" s="12" t="str">
        <f>SUMIF(B19:B58,"Ensayo intérpretes*",G19:G58)</f>
        <v/>
      </c>
    </row>
    <row r="24" spans="1:11" ht="12.75" customHeight="1">
      <c r="A24" s="7">
        <v>6</v>
      </c>
      <c r="B24" s="8"/>
      <c r="C24" s="8"/>
      <c r="D24" s="8"/>
      <c r="E24" s="9"/>
      <c r="F24" s="22"/>
      <c r="G24" s="23" t="str">
        <f>IF(OR(E24="",F24=""),"",E24*F24)</f>
        <v/>
      </c>
      <c r="H24" s="8"/>
      <c r="J24" s="11" t="s">
        <v>17</v>
      </c>
      <c r="K24" s="12" t="str">
        <f>SUMIF(B19:B58,"Ensayo personal técnico*",G19:G58)</f>
        <v/>
      </c>
    </row>
    <row r="25" spans="1:11" ht="12.75" customHeight="1">
      <c r="A25" s="7">
        <v>7</v>
      </c>
      <c r="B25" s="8"/>
      <c r="C25" s="8"/>
      <c r="D25" s="8"/>
      <c r="E25" s="9"/>
      <c r="F25" s="22"/>
      <c r="G25" s="23" t="str">
        <f>IF(OR(E25="",F25=""),"",E25*F25)</f>
        <v/>
      </c>
      <c r="H25" s="8"/>
      <c r="J25" s="11" t="s">
        <v>18</v>
      </c>
      <c r="K25" s="12" t="str">
        <f>SUMIF(B19:B58,"Escenografía y vestuario*",G19:G58)</f>
        <v/>
      </c>
    </row>
    <row r="26" spans="1:11" ht="12.75" customHeight="1">
      <c r="A26" s="7">
        <v>8</v>
      </c>
      <c r="B26" s="8"/>
      <c r="C26" s="8"/>
      <c r="D26" s="8"/>
      <c r="E26" s="9"/>
      <c r="F26" s="22"/>
      <c r="G26" s="23" t="str">
        <f>IF(OR(E26="",F26=""),"",E26*F26)</f>
        <v/>
      </c>
      <c r="H26" s="8"/>
      <c r="J26" s="11" t="s">
        <v>19</v>
      </c>
      <c r="K26" s="12" t="str">
        <f>SUMIF(B19:B58,"Infraestructura*",G19:G58)</f>
        <v/>
      </c>
    </row>
    <row r="27" spans="1:11" ht="12.75" customHeight="1">
      <c r="A27" s="7">
        <v>9</v>
      </c>
      <c r="B27" s="8"/>
      <c r="C27" s="8"/>
      <c r="D27" s="8"/>
      <c r="E27" s="9"/>
      <c r="F27" s="22"/>
      <c r="G27" s="23" t="str">
        <f>IF(OR(E27="",F27=""),"",E27*F27)</f>
        <v/>
      </c>
      <c r="H27" s="8"/>
      <c r="J27" s="11" t="s">
        <v>20</v>
      </c>
      <c r="K27" s="12" t="str">
        <f>SUMIF(B19:B58,"Publicidad*",G19:G58)</f>
        <v/>
      </c>
    </row>
    <row r="28" spans="1:11" ht="12.75" customHeight="1">
      <c r="A28" s="7">
        <v>10</v>
      </c>
      <c r="B28" s="8"/>
      <c r="C28" s="8"/>
      <c r="D28" s="8"/>
      <c r="E28" s="9"/>
      <c r="F28" s="22"/>
      <c r="G28" s="23" t="str">
        <f>IF(OR(E28="",F28=""),"",E28*F28)</f>
        <v/>
      </c>
      <c r="H28" s="8"/>
      <c r="J28" s="11" t="s">
        <v>21</v>
      </c>
      <c r="K28" s="12" t="str">
        <f>SUMIF(B19:B58,"Otros*",G19:G58)</f>
        <v/>
      </c>
    </row>
    <row r="29" spans="1:11" ht="12.75" customHeight="1">
      <c r="A29" s="7">
        <v>11</v>
      </c>
      <c r="B29" s="8"/>
      <c r="C29" s="8"/>
      <c r="D29" s="8"/>
      <c r="E29" s="9"/>
      <c r="F29" s="22"/>
      <c r="G29" s="23" t="str">
        <f>IF(OR(E29="",F29=""),"",E29*F29)</f>
        <v/>
      </c>
      <c r="H29" s="8"/>
      <c r="J29" s="11"/>
      <c r="K29" s="13"/>
    </row>
    <row r="30" spans="1:11" ht="12.75" customHeight="1">
      <c r="A30" s="7">
        <v>12</v>
      </c>
      <c r="B30" s="8"/>
      <c r="C30" s="8"/>
      <c r="D30" s="8"/>
      <c r="E30" s="9"/>
      <c r="F30" s="22"/>
      <c r="G30" s="23" t="str">
        <f>IF(OR(E30="",F30=""),"",E30*F30)</f>
        <v/>
      </c>
      <c r="H30" s="8"/>
      <c r="J30" s="14" t="s">
        <v>22</v>
      </c>
      <c r="K30" s="15" t="str">
        <f>SUM(K19:K28)</f>
        <v/>
      </c>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000-000000000000}">
      <formula1>"Texto,Música,Personal artístico,Ensayo actores,Ensayo intérpretes,Ensayo personal técnico,Escenografía y vestuario,Infraestructura,Publicidad,Otros"</formula1>
    </dataValidation>
    <dataValidation type="decimal" allowBlank="1" showErrorMessage="1" errorTitle="% Imputación" error="Introduzca un porcentaje entre el 0 % y el 100 %." sqref="F19:F58" xr:uid="{00000000-0002-0000-0000-000001000000}">
      <formula1>0</formula1>
      <formula2>1</formula2>
    </dataValidation>
  </dataValidations>
  <printOptions horizontalCentered="1"/>
  <pageMargins left="0.75" right="0.75" top="1" bottom="1" header="0.5" footer="0.5"/>
  <pageSetup paperSize="8"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4"/>
  <sheetViews>
    <sheetView showGridLines="0" zoomScale="75" workbookViewId="0"/>
  </sheetViews>
  <sheetFormatPr defaultRowHeight="15"/>
  <cols>
    <col min="1" max="1" width="7" customWidth="1"/>
    <col min="2" max="2" width="24" customWidth="1"/>
    <col min="3" max="3" width="33.85546875" customWidth="1"/>
    <col min="4" max="4" width="21.7109375" customWidth="1"/>
    <col min="5" max="5" width="18.42578125" customWidth="1"/>
    <col min="6" max="6" width="17.85546875" customWidth="1"/>
    <col min="7" max="7" width="18.42578125" customWidth="1"/>
    <col min="8" max="8" width="31.140625" customWidth="1"/>
    <col min="9" max="9" width="10.28515625" customWidth="1"/>
    <col min="10" max="10" width="34" customWidth="1"/>
    <col min="11" max="11" width="13.570312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24</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c r="J18" s="35"/>
      <c r="K18" s="35"/>
    </row>
    <row r="19" spans="1:11" ht="12.75" customHeight="1">
      <c r="A19" s="7">
        <v>1</v>
      </c>
      <c r="B19" s="8"/>
      <c r="C19" s="8"/>
      <c r="D19" s="8"/>
      <c r="E19" s="9"/>
      <c r="F19" s="22"/>
      <c r="G19" s="23" t="str">
        <f>IF(OR(E19="",F19=""),"",E19*F19)</f>
        <v/>
      </c>
      <c r="H19" s="8"/>
      <c r="J19" s="10" t="s">
        <v>25</v>
      </c>
      <c r="K19" s="37" t="str">
        <f>SUMIF(B19:B58,"Derechos de autor*",G19:G58)</f>
        <v/>
      </c>
    </row>
    <row r="20" spans="1:11" ht="12.75" customHeight="1">
      <c r="A20" s="7">
        <v>2</v>
      </c>
      <c r="B20" s="8"/>
      <c r="C20" s="8"/>
      <c r="D20" s="8"/>
      <c r="E20" s="9"/>
      <c r="F20" s="22"/>
      <c r="G20" s="23" t="str">
        <f>IF(OR(E20="",F20=""),"",E20*F20)</f>
        <v/>
      </c>
      <c r="H20" s="8"/>
      <c r="J20" s="11" t="s">
        <v>26</v>
      </c>
      <c r="K20" s="12" t="str">
        <f>SUMIF(B19:B58,"Estudios de grabación*",G19:G58)</f>
        <v/>
      </c>
    </row>
    <row r="21" spans="1:11" ht="12.75" customHeight="1">
      <c r="A21" s="7">
        <v>3</v>
      </c>
      <c r="B21" s="8"/>
      <c r="C21" s="8"/>
      <c r="D21" s="8"/>
      <c r="E21" s="9"/>
      <c r="F21" s="22"/>
      <c r="G21" s="23" t="str">
        <f>IF(OR(E21="",F21=""),"",E21*F21)</f>
        <v/>
      </c>
      <c r="H21" s="8"/>
      <c r="J21" s="11" t="s">
        <v>27</v>
      </c>
      <c r="K21" s="12" t="str">
        <f>SUMIF(B19:B58,"Músicos*",G19:G58)</f>
        <v/>
      </c>
    </row>
    <row r="22" spans="1:11" ht="12.75" customHeight="1">
      <c r="A22" s="7">
        <v>4</v>
      </c>
      <c r="B22" s="8"/>
      <c r="C22" s="8"/>
      <c r="D22" s="8"/>
      <c r="E22" s="9"/>
      <c r="F22" s="22"/>
      <c r="G22" s="23" t="str">
        <f>IF(OR(E22="",F22=""),"",E22*F22)</f>
        <v/>
      </c>
      <c r="H22" s="8"/>
      <c r="J22" s="11" t="s">
        <v>28</v>
      </c>
      <c r="K22" s="12" t="str">
        <f>SUMIF(B19:B58,"Elaboración de másteres*",G19:G58)</f>
        <v/>
      </c>
    </row>
    <row r="23" spans="1:11" ht="12.75" customHeight="1">
      <c r="A23" s="7">
        <v>5</v>
      </c>
      <c r="B23" s="8"/>
      <c r="C23" s="8"/>
      <c r="D23" s="8"/>
      <c r="E23" s="9"/>
      <c r="F23" s="22"/>
      <c r="G23" s="23" t="str">
        <f>IF(OR(E23="",F23=""),"",E23*F23)</f>
        <v/>
      </c>
      <c r="H23" s="8"/>
      <c r="J23" s="11" t="s">
        <v>29</v>
      </c>
      <c r="K23" s="12" t="str">
        <f>SUMIF(B19:B58,"Desplazamientos*",G19:G58)</f>
        <v/>
      </c>
    </row>
    <row r="24" spans="1:11" ht="12.75" customHeight="1">
      <c r="A24" s="7">
        <v>6</v>
      </c>
      <c r="B24" s="8"/>
      <c r="C24" s="8"/>
      <c r="D24" s="8"/>
      <c r="E24" s="9"/>
      <c r="F24" s="22"/>
      <c r="G24" s="23" t="str">
        <f>IF(OR(E24="",F24=""),"",E24*F24)</f>
        <v/>
      </c>
      <c r="H24" s="8"/>
      <c r="J24" s="11" t="s">
        <v>30</v>
      </c>
      <c r="K24" s="12" t="str">
        <f>SUMIF(B19:B58,"Diseño gráfico*",G19:G58)</f>
        <v/>
      </c>
    </row>
    <row r="25" spans="1:11" ht="12.75" customHeight="1">
      <c r="A25" s="7">
        <v>7</v>
      </c>
      <c r="B25" s="8"/>
      <c r="C25" s="8"/>
      <c r="D25" s="8"/>
      <c r="E25" s="9"/>
      <c r="F25" s="22"/>
      <c r="G25" s="23" t="str">
        <f>IF(OR(E25="",F25=""),"",E25*F25)</f>
        <v/>
      </c>
      <c r="H25" s="8"/>
      <c r="J25" s="11" t="s">
        <v>31</v>
      </c>
      <c r="K25" s="12" t="str">
        <f>SUMIF(B19:B58,"Fabricación*",G19:G58)</f>
        <v/>
      </c>
    </row>
    <row r="26" spans="1:11" ht="12.75" customHeight="1">
      <c r="A26" s="7">
        <v>8</v>
      </c>
      <c r="B26" s="8"/>
      <c r="C26" s="8"/>
      <c r="D26" s="8"/>
      <c r="E26" s="9"/>
      <c r="F26" s="22"/>
      <c r="G26" s="23" t="str">
        <f>IF(OR(E26="",F26=""),"",E26*F26)</f>
        <v/>
      </c>
      <c r="H26" s="8"/>
      <c r="J26" s="11" t="s">
        <v>32</v>
      </c>
      <c r="K26" s="12" t="str">
        <f>SUMIF(B19:B58,"Transporte*",G19:G58)</f>
        <v/>
      </c>
    </row>
    <row r="27" spans="1:11" ht="12.75" customHeight="1">
      <c r="A27" s="7">
        <v>9</v>
      </c>
      <c r="B27" s="8"/>
      <c r="C27" s="8"/>
      <c r="D27" s="8"/>
      <c r="E27" s="9"/>
      <c r="F27" s="22"/>
      <c r="G27" s="23" t="str">
        <f>IF(OR(E27="",F27=""),"",E27*F27)</f>
        <v/>
      </c>
      <c r="H27" s="8"/>
      <c r="J27" s="11" t="s">
        <v>20</v>
      </c>
      <c r="K27" s="12" t="str">
        <f>SUMIF(B19:B58,"Publicidad*",G19:G58)</f>
        <v/>
      </c>
    </row>
    <row r="28" spans="1:11" ht="12.75" customHeight="1">
      <c r="A28" s="7">
        <v>10</v>
      </c>
      <c r="B28" s="8"/>
      <c r="C28" s="8"/>
      <c r="D28" s="8"/>
      <c r="E28" s="9"/>
      <c r="F28" s="22"/>
      <c r="G28" s="23" t="str">
        <f>IF(OR(E28="",F28=""),"",E28*F28)</f>
        <v/>
      </c>
      <c r="H28" s="8"/>
      <c r="J28" s="11" t="s">
        <v>33</v>
      </c>
      <c r="K28" s="12" t="str">
        <f>SUMIF(B19:B58,"Otros*",G19:G58)</f>
        <v/>
      </c>
    </row>
    <row r="29" spans="1:11" ht="12.75" customHeight="1">
      <c r="A29" s="7">
        <v>11</v>
      </c>
      <c r="B29" s="8"/>
      <c r="C29" s="8"/>
      <c r="D29" s="8"/>
      <c r="E29" s="9"/>
      <c r="F29" s="22"/>
      <c r="G29" s="23" t="str">
        <f>IF(OR(E29="",F29=""),"",E29*F29)</f>
        <v/>
      </c>
      <c r="H29" s="8"/>
      <c r="J29" s="11"/>
      <c r="K29" s="13"/>
    </row>
    <row r="30" spans="1:11" ht="12.75" customHeight="1">
      <c r="A30" s="7">
        <v>12</v>
      </c>
      <c r="B30" s="8"/>
      <c r="C30" s="8"/>
      <c r="D30" s="8"/>
      <c r="E30" s="9"/>
      <c r="F30" s="22"/>
      <c r="G30" s="23" t="str">
        <f>IF(OR(E30="",F30=""),"",E30*F30)</f>
        <v/>
      </c>
      <c r="H30" s="8"/>
      <c r="J30" s="14" t="s">
        <v>22</v>
      </c>
      <c r="K30" s="15" t="str">
        <f>SUM(K19:K28)</f>
        <v/>
      </c>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100-000000000000}">
      <formula1>"Derechos de autor,Estudios de grabación,Músicos,Elaboración de másteres,Desplazamientos,Diseño gráfico,Fabricación,Transporte,Publicidad,Otros"</formula1>
    </dataValidation>
    <dataValidation type="decimal" allowBlank="1" showErrorMessage="1" errorTitle="% Imputación" error="Introduzca un porcentaje entre el 0 % y el 100 %." sqref="F19:F58" xr:uid="{00000000-0002-0000-0100-000001000000}">
      <formula1>0</formula1>
      <formula2>1</formula2>
    </dataValidation>
  </dataValidations>
  <printOptions horizontalCentered="1"/>
  <pageMargins left="0.75" right="0.75" top="1" bottom="1" header="0.5" footer="0.5"/>
  <pageSetup paperSize="8"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4"/>
  <sheetViews>
    <sheetView showGridLines="0" zoomScale="75" workbookViewId="0"/>
  </sheetViews>
  <sheetFormatPr defaultRowHeight="15"/>
  <cols>
    <col min="1" max="1" width="7" customWidth="1"/>
    <col min="2" max="2" width="24"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42578125" customWidth="1"/>
    <col min="10" max="10" width="34" customWidth="1"/>
    <col min="11" max="11" width="13.570312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34</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c r="J18" s="36"/>
      <c r="K18" s="36"/>
    </row>
    <row r="19" spans="1:11" ht="12.75" customHeight="1">
      <c r="A19" s="7">
        <v>1</v>
      </c>
      <c r="B19" s="8"/>
      <c r="C19" s="8"/>
      <c r="D19" s="8"/>
      <c r="E19" s="9"/>
      <c r="F19" s="22"/>
      <c r="G19" s="23" t="str">
        <f>IF(OR(E19="",F19=""),"",E19*F19)</f>
        <v/>
      </c>
      <c r="H19" s="8"/>
      <c r="J19" s="10" t="s">
        <v>35</v>
      </c>
      <c r="K19" s="37" t="str">
        <f>SUMIF(B19:B58,"Producción de la exposición*",G19:G58)</f>
        <v/>
      </c>
    </row>
    <row r="20" spans="1:11" ht="14.85" customHeight="1">
      <c r="A20" s="7">
        <v>2</v>
      </c>
      <c r="B20" s="8"/>
      <c r="C20" s="8"/>
      <c r="D20" s="8"/>
      <c r="E20" s="9"/>
      <c r="F20" s="22"/>
      <c r="G20" s="23" t="str">
        <f>IF(OR(E20="",F20=""),"",E20*F20)</f>
        <v/>
      </c>
      <c r="H20" s="8"/>
      <c r="J20" s="18" t="s">
        <v>36</v>
      </c>
      <c r="K20" s="12" t="str">
        <f>SUMIF(B19:B58,"Montaje y desmontaje*",G19:G58)</f>
        <v/>
      </c>
    </row>
    <row r="21" spans="1:11" ht="12.75" customHeight="1">
      <c r="A21" s="7">
        <v>3</v>
      </c>
      <c r="B21" s="8"/>
      <c r="C21" s="8"/>
      <c r="D21" s="8"/>
      <c r="E21" s="9"/>
      <c r="F21" s="22"/>
      <c r="G21" s="23" t="str">
        <f>IF(OR(E21="",F21=""),"",E21*F21)</f>
        <v/>
      </c>
      <c r="H21" s="8"/>
      <c r="J21" s="11" t="s">
        <v>37</v>
      </c>
      <c r="K21" s="12" t="str">
        <f>SUMIF(B19:B58,"Seguros*",G19:G58)</f>
        <v/>
      </c>
    </row>
    <row r="22" spans="1:11" ht="12.75" customHeight="1">
      <c r="A22" s="7">
        <v>4</v>
      </c>
      <c r="B22" s="8"/>
      <c r="C22" s="8"/>
      <c r="D22" s="8"/>
      <c r="E22" s="9"/>
      <c r="F22" s="22"/>
      <c r="G22" s="23" t="str">
        <f>IF(OR(E22="",F22=""),"",E22*F22)</f>
        <v/>
      </c>
      <c r="H22" s="8"/>
      <c r="J22" s="11" t="s">
        <v>38</v>
      </c>
      <c r="K22" s="12" t="str">
        <f>SUMIF(B19:B58,"Alquiler del espacio expositivo*",G19:G58)</f>
        <v/>
      </c>
    </row>
    <row r="23" spans="1:11" ht="12.75" customHeight="1">
      <c r="A23" s="7">
        <v>5</v>
      </c>
      <c r="B23" s="8"/>
      <c r="C23" s="8"/>
      <c r="D23" s="8"/>
      <c r="E23" s="9"/>
      <c r="F23" s="22"/>
      <c r="G23" s="23" t="str">
        <f>IF(OR(E23="",F23=""),"",E23*F23)</f>
        <v/>
      </c>
      <c r="H23" s="8"/>
      <c r="J23" s="11" t="s">
        <v>32</v>
      </c>
      <c r="K23" s="12" t="str">
        <f>SUMIF(B19:B58,"Transporte*",G19:G58)</f>
        <v/>
      </c>
    </row>
    <row r="24" spans="1:11" ht="12.75" customHeight="1">
      <c r="A24" s="7">
        <v>6</v>
      </c>
      <c r="B24" s="8"/>
      <c r="C24" s="8"/>
      <c r="D24" s="8"/>
      <c r="E24" s="9"/>
      <c r="F24" s="22"/>
      <c r="G24" s="23" t="str">
        <f>IF(OR(E24="",F24=""),"",E24*F24)</f>
        <v/>
      </c>
      <c r="H24" s="8"/>
      <c r="J24" s="11" t="s">
        <v>39</v>
      </c>
      <c r="K24" s="12" t="str">
        <f>SUMIF(B19:B58,"Desplazamiento y alojamiento*",G19:G58)</f>
        <v/>
      </c>
    </row>
    <row r="25" spans="1:11" ht="12.75" customHeight="1">
      <c r="A25" s="7">
        <v>7</v>
      </c>
      <c r="B25" s="8"/>
      <c r="C25" s="8"/>
      <c r="D25" s="8"/>
      <c r="E25" s="9"/>
      <c r="F25" s="22"/>
      <c r="G25" s="23" t="str">
        <f>IF(OR(E25="",F25=""),"",E25*F25)</f>
        <v/>
      </c>
      <c r="H25" s="8"/>
      <c r="J25" s="11" t="s">
        <v>40</v>
      </c>
      <c r="K25" s="12" t="str">
        <f>SUMIF(B19:B58,"Comisariado*",G19:G58)</f>
        <v/>
      </c>
    </row>
    <row r="26" spans="1:11" ht="12.75" customHeight="1">
      <c r="A26" s="7">
        <v>8</v>
      </c>
      <c r="B26" s="8"/>
      <c r="C26" s="8"/>
      <c r="D26" s="8"/>
      <c r="E26" s="9"/>
      <c r="F26" s="22"/>
      <c r="G26" s="23" t="str">
        <f>IF(OR(E26="",F26=""),"",E26*F26)</f>
        <v/>
      </c>
      <c r="H26" s="8"/>
      <c r="J26" s="11" t="s">
        <v>20</v>
      </c>
      <c r="K26" s="12" t="str">
        <f>SUMIF(B19:B58,"Gráfica publicitaria*",G19:G58)</f>
        <v/>
      </c>
    </row>
    <row r="27" spans="1:11" ht="12.75" customHeight="1">
      <c r="A27" s="7">
        <v>9</v>
      </c>
      <c r="B27" s="8"/>
      <c r="C27" s="8"/>
      <c r="D27" s="8"/>
      <c r="E27" s="9"/>
      <c r="F27" s="22"/>
      <c r="G27" s="23" t="str">
        <f>IF(OR(E27="",F27=""),"",E27*F27)</f>
        <v/>
      </c>
      <c r="H27" s="8"/>
      <c r="J27" s="11" t="s">
        <v>41</v>
      </c>
      <c r="K27" s="12" t="str">
        <f>SUMIF(B19:B58,"Gastos generales*",G19:G58)</f>
        <v/>
      </c>
    </row>
    <row r="28" spans="1:11" ht="12.75" customHeight="1">
      <c r="A28" s="7">
        <v>10</v>
      </c>
      <c r="B28" s="8"/>
      <c r="C28" s="8"/>
      <c r="D28" s="8"/>
      <c r="E28" s="9"/>
      <c r="F28" s="22"/>
      <c r="G28" s="23" t="str">
        <f>IF(OR(E28="",F28=""),"",E28*F28)</f>
        <v/>
      </c>
      <c r="H28" s="8"/>
      <c r="J28" s="11" t="s">
        <v>33</v>
      </c>
      <c r="K28" s="12" t="str">
        <f>SUMIF(B19:B58,"Otros*",G19:G58)</f>
        <v/>
      </c>
    </row>
    <row r="29" spans="1:11" ht="12.75" customHeight="1">
      <c r="A29" s="7">
        <v>11</v>
      </c>
      <c r="B29" s="8"/>
      <c r="C29" s="8"/>
      <c r="D29" s="8"/>
      <c r="E29" s="9"/>
      <c r="F29" s="22"/>
      <c r="G29" s="23" t="str">
        <f>IF(OR(E29="",F29=""),"",E29*F29)</f>
        <v/>
      </c>
      <c r="H29" s="8"/>
      <c r="J29" s="11"/>
      <c r="K29" s="12"/>
    </row>
    <row r="30" spans="1:11" ht="12.75" customHeight="1">
      <c r="A30" s="7">
        <v>12</v>
      </c>
      <c r="B30" s="8"/>
      <c r="C30" s="8"/>
      <c r="D30" s="8"/>
      <c r="E30" s="9"/>
      <c r="F30" s="22"/>
      <c r="G30" s="23" t="str">
        <f>IF(OR(E30="",F30=""),"",E30*F30)</f>
        <v/>
      </c>
      <c r="H30" s="8"/>
      <c r="J30" s="14" t="s">
        <v>22</v>
      </c>
      <c r="K30" s="15" t="str">
        <f>SUM(K19:K28)</f>
        <v/>
      </c>
    </row>
    <row r="31" spans="1:11" ht="12.75" customHeight="1">
      <c r="A31" s="7">
        <v>13</v>
      </c>
      <c r="B31" s="8"/>
      <c r="C31" s="8"/>
      <c r="D31" s="8"/>
      <c r="E31" s="9"/>
      <c r="F31" s="22"/>
      <c r="G31" s="23" t="str">
        <f>IF(OR(E31="",F31=""),"",E31*F31)</f>
        <v/>
      </c>
      <c r="H31" s="8"/>
      <c r="J31" s="28"/>
      <c r="K31" s="3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200-000000000000}">
      <formula1>"Producción de la exposición,Montaje y desmontaje,Seguros,Alquiler del espacio expositivo,Transporte,Desplazamiento y alojamiento,Comisariado,Gráfica publicitaria,Gastos generales,Otros"</formula1>
    </dataValidation>
    <dataValidation type="decimal" allowBlank="1" showErrorMessage="1" errorTitle="% Imputación" error="Introduzca un porcentaje entre el 0 % y el 100 %." sqref="F19:F58" xr:uid="{00000000-0002-0000-0200-000001000000}">
      <formula1>0</formula1>
      <formula2>1</formula2>
    </dataValidation>
  </dataValidations>
  <printOptions horizontalCentered="1"/>
  <pageMargins left="0.75" right="0.75" top="1" bottom="1" header="0.5" footer="0.5"/>
  <pageSetup paperSize="8"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4"/>
  <sheetViews>
    <sheetView showGridLines="0" zoomScale="75" workbookViewId="0"/>
  </sheetViews>
  <sheetFormatPr defaultRowHeight="15"/>
  <cols>
    <col min="1" max="1" width="7.140625" customWidth="1"/>
    <col min="2" max="2" width="24"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28515625" customWidth="1"/>
    <col min="10" max="10" width="34" customWidth="1"/>
    <col min="11" max="11" width="13.570312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42</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row>
    <row r="19" spans="1:11" ht="12.75" customHeight="1">
      <c r="A19" s="19">
        <v>1</v>
      </c>
      <c r="B19" s="8"/>
      <c r="C19" s="8"/>
      <c r="D19" s="8"/>
      <c r="E19" s="9"/>
      <c r="F19" s="22"/>
      <c r="G19" s="23" t="str">
        <f>IF(OR(E19="",F19=""),"",E19*F19)</f>
        <v/>
      </c>
      <c r="H19" s="8"/>
      <c r="J19" s="20" t="s">
        <v>43</v>
      </c>
      <c r="K19" s="39" t="str">
        <f>SUMIF(B19:B58,"Original*",G19:G58)</f>
        <v/>
      </c>
    </row>
    <row r="20" spans="1:11" ht="14.85" customHeight="1">
      <c r="A20" s="19">
        <v>2</v>
      </c>
      <c r="B20" s="8"/>
      <c r="C20" s="8"/>
      <c r="D20" s="8"/>
      <c r="E20" s="9"/>
      <c r="F20" s="22"/>
      <c r="G20" s="23" t="str">
        <f>IF(OR(E20="",F20=""),"",E20*F20)</f>
        <v/>
      </c>
      <c r="H20" s="8"/>
      <c r="J20" s="18" t="s">
        <v>44</v>
      </c>
      <c r="K20" s="12" t="str">
        <f>SUMIF(B19:B58,"Cesión de derechos*",G19:G58)</f>
        <v/>
      </c>
    </row>
    <row r="21" spans="1:11" ht="12.75" customHeight="1">
      <c r="A21" s="19">
        <v>3</v>
      </c>
      <c r="B21" s="8"/>
      <c r="C21" s="8"/>
      <c r="D21" s="8"/>
      <c r="E21" s="9"/>
      <c r="F21" s="22"/>
      <c r="G21" s="23" t="str">
        <f>IF(OR(E21="",F21=""),"",E21*F21)</f>
        <v/>
      </c>
      <c r="H21" s="8"/>
      <c r="J21" s="11" t="s">
        <v>45</v>
      </c>
      <c r="K21" s="12" t="str">
        <f>SUMIF(B19:B58,"Creación de imágenes*",G19:G58)</f>
        <v/>
      </c>
    </row>
    <row r="22" spans="1:11" ht="12.75" customHeight="1">
      <c r="A22" s="19">
        <v>4</v>
      </c>
      <c r="B22" s="8"/>
      <c r="C22" s="8"/>
      <c r="D22" s="8"/>
      <c r="E22" s="9"/>
      <c r="F22" s="22"/>
      <c r="G22" s="23" t="str">
        <f>IF(OR(E22="",F22=""),"",E22*F22)</f>
        <v/>
      </c>
      <c r="H22" s="8"/>
      <c r="J22" s="11" t="s">
        <v>46</v>
      </c>
      <c r="K22" s="12" t="str">
        <f>SUMIF(B19:B58,"Traducción*",G19:G58)</f>
        <v/>
      </c>
    </row>
    <row r="23" spans="1:11" ht="12.75" customHeight="1">
      <c r="A23" s="19">
        <v>5</v>
      </c>
      <c r="B23" s="8"/>
      <c r="C23" s="8"/>
      <c r="D23" s="8"/>
      <c r="E23" s="9"/>
      <c r="F23" s="22"/>
      <c r="G23" s="23" t="str">
        <f>IF(OR(E23="",F23=""),"",E23*F23)</f>
        <v/>
      </c>
      <c r="H23" s="8"/>
      <c r="J23" s="11" t="s">
        <v>47</v>
      </c>
      <c r="K23" s="12" t="str">
        <f>SUMIF(B19:B58,"Corrección*",G19:G58)</f>
        <v/>
      </c>
    </row>
    <row r="24" spans="1:11" ht="12.75" customHeight="1">
      <c r="A24" s="19">
        <v>6</v>
      </c>
      <c r="B24" s="8"/>
      <c r="C24" s="8"/>
      <c r="D24" s="8"/>
      <c r="E24" s="9"/>
      <c r="F24" s="22"/>
      <c r="G24" s="23" t="str">
        <f>IF(OR(E24="",F24=""),"",E24*F24)</f>
        <v/>
      </c>
      <c r="H24" s="8"/>
      <c r="J24" s="11" t="s">
        <v>48</v>
      </c>
      <c r="K24" s="12" t="str">
        <f>SUMIF(B19:B58,"Producción*",G19:G58)</f>
        <v/>
      </c>
    </row>
    <row r="25" spans="1:11" ht="12.75" customHeight="1">
      <c r="A25" s="19">
        <v>7</v>
      </c>
      <c r="B25" s="8"/>
      <c r="C25" s="8"/>
      <c r="D25" s="8"/>
      <c r="E25" s="9"/>
      <c r="F25" s="22"/>
      <c r="G25" s="23" t="str">
        <f>IF(OR(E25="",F25=""),"",E25*F25)</f>
        <v/>
      </c>
      <c r="H25" s="8"/>
      <c r="J25" s="11" t="s">
        <v>49</v>
      </c>
      <c r="K25" s="12" t="str">
        <f>SUMIF(B19:B58,"Maquetación*",G19:G58)</f>
        <v/>
      </c>
    </row>
    <row r="26" spans="1:11" ht="12.75" customHeight="1">
      <c r="A26" s="19">
        <v>8</v>
      </c>
      <c r="B26" s="8"/>
      <c r="C26" s="8"/>
      <c r="D26" s="8"/>
      <c r="E26" s="9"/>
      <c r="F26" s="22"/>
      <c r="G26" s="23" t="str">
        <f>IF(OR(E26="",F26=""),"",E26*F26)</f>
        <v/>
      </c>
      <c r="H26" s="8"/>
      <c r="J26" s="11" t="s">
        <v>50</v>
      </c>
      <c r="K26" s="12" t="str">
        <f>SUMIF(B19:B58,"Revisiones*",G19:G58)</f>
        <v/>
      </c>
    </row>
    <row r="27" spans="1:11" ht="12.75" customHeight="1">
      <c r="A27" s="19">
        <v>9</v>
      </c>
      <c r="B27" s="8"/>
      <c r="C27" s="8"/>
      <c r="D27" s="8"/>
      <c r="E27" s="9"/>
      <c r="F27" s="22"/>
      <c r="G27" s="23" t="str">
        <f>IF(OR(E27="",F27=""),"",E27*F27)</f>
        <v/>
      </c>
      <c r="H27" s="8"/>
      <c r="J27" s="11" t="s">
        <v>51</v>
      </c>
      <c r="K27" s="12" t="str">
        <f>SUMIF(B19:B58,"Impresiones*",G19:G58)</f>
        <v/>
      </c>
    </row>
    <row r="28" spans="1:11" ht="12.75" customHeight="1">
      <c r="A28" s="19">
        <v>10</v>
      </c>
      <c r="B28" s="8"/>
      <c r="C28" s="8"/>
      <c r="D28" s="8"/>
      <c r="E28" s="9"/>
      <c r="F28" s="22"/>
      <c r="G28" s="23" t="str">
        <f>IF(OR(E28="",F28=""),"",E28*F28)</f>
        <v/>
      </c>
      <c r="H28" s="8"/>
      <c r="J28" s="11" t="s">
        <v>52</v>
      </c>
      <c r="K28" s="12" t="str">
        <f>SUMIF(B19:B58,"Encuadernación*",G19:G58)</f>
        <v/>
      </c>
    </row>
    <row r="29" spans="1:11" ht="12.75" customHeight="1">
      <c r="A29" s="19">
        <v>11</v>
      </c>
      <c r="B29" s="8"/>
      <c r="C29" s="8"/>
      <c r="D29" s="8"/>
      <c r="E29" s="9"/>
      <c r="F29" s="22"/>
      <c r="G29" s="23" t="str">
        <f>IF(OR(E29="",F29=""),"",E29*F29)</f>
        <v/>
      </c>
      <c r="H29" s="8"/>
      <c r="J29" s="11" t="s">
        <v>32</v>
      </c>
      <c r="K29" s="12" t="str">
        <f>SUMIF(B19:B58,"Transporte*",G19:G58)</f>
        <v/>
      </c>
    </row>
    <row r="30" spans="1:11" ht="12.75" customHeight="1">
      <c r="A30" s="19">
        <v>12</v>
      </c>
      <c r="B30" s="8"/>
      <c r="C30" s="8"/>
      <c r="D30" s="8"/>
      <c r="E30" s="9"/>
      <c r="F30" s="22"/>
      <c r="G30" s="23" t="str">
        <f>IF(OR(E30="",F30=""),"",E30*F30)</f>
        <v/>
      </c>
      <c r="H30" s="8"/>
      <c r="J30" s="11" t="s">
        <v>53</v>
      </c>
      <c r="K30" s="12" t="str">
        <f>SUMIF(B19:B58,"Distribución*",G19:G58)</f>
        <v/>
      </c>
    </row>
    <row r="31" spans="1:11" ht="12.75" customHeight="1">
      <c r="A31" s="19">
        <v>13</v>
      </c>
      <c r="B31" s="8"/>
      <c r="C31" s="8"/>
      <c r="D31" s="8"/>
      <c r="E31" s="9"/>
      <c r="F31" s="22"/>
      <c r="G31" s="23" t="str">
        <f>IF(OR(E31="",F31=""),"",E31*F31)</f>
        <v/>
      </c>
      <c r="H31" s="8"/>
      <c r="J31" s="11" t="s">
        <v>20</v>
      </c>
      <c r="K31" s="12" t="str">
        <f>SUMIF(B19:B58,"Publicidad*",G19:G58)</f>
        <v/>
      </c>
    </row>
    <row r="32" spans="1:11" ht="12.75" customHeight="1">
      <c r="A32" s="19">
        <v>14</v>
      </c>
      <c r="B32" s="8"/>
      <c r="C32" s="8"/>
      <c r="D32" s="8"/>
      <c r="E32" s="9"/>
      <c r="F32" s="22"/>
      <c r="G32" s="23" t="str">
        <f>IF(OR(E32="",F32=""),"",E32*F32)</f>
        <v/>
      </c>
      <c r="H32" s="8"/>
      <c r="J32" s="11" t="s">
        <v>33</v>
      </c>
      <c r="K32" s="12" t="str">
        <f>SUMIF(B19:B58,"Otros*",G19:G58)</f>
        <v/>
      </c>
    </row>
    <row r="33" spans="1:11" ht="12.75" customHeight="1">
      <c r="A33" s="19">
        <v>15</v>
      </c>
      <c r="B33" s="8"/>
      <c r="C33" s="8"/>
      <c r="D33" s="8"/>
      <c r="E33" s="9"/>
      <c r="F33" s="22"/>
      <c r="G33" s="23" t="str">
        <f>IF(OR(E33="",F33=""),"",E33*F33)</f>
        <v/>
      </c>
      <c r="H33" s="8"/>
      <c r="J33" s="11"/>
      <c r="K33" s="13"/>
    </row>
    <row r="34" spans="1:11" ht="12.75" customHeight="1">
      <c r="A34" s="19">
        <v>16</v>
      </c>
      <c r="B34" s="8"/>
      <c r="C34" s="8"/>
      <c r="D34" s="8"/>
      <c r="E34" s="9"/>
      <c r="F34" s="22"/>
      <c r="G34" s="23" t="str">
        <f>IF(OR(E34="",F34=""),"",E34*F34)</f>
        <v/>
      </c>
      <c r="H34" s="8"/>
      <c r="J34" s="14" t="s">
        <v>22</v>
      </c>
      <c r="K34" s="15" t="str">
        <f>SUM(K19:K32)</f>
        <v/>
      </c>
    </row>
    <row r="35" spans="1:11" ht="12.75" customHeight="1">
      <c r="A35" s="19">
        <v>17</v>
      </c>
      <c r="B35" s="8"/>
      <c r="C35" s="8"/>
      <c r="D35" s="8"/>
      <c r="E35" s="9"/>
      <c r="F35" s="22"/>
      <c r="G35" s="23" t="str">
        <f>IF(OR(E35="",F35=""),"",E35*F35)</f>
        <v/>
      </c>
      <c r="H35" s="8"/>
    </row>
    <row r="36" spans="1:11" ht="12.75" customHeight="1">
      <c r="A36" s="19">
        <v>18</v>
      </c>
      <c r="B36" s="8"/>
      <c r="C36" s="8"/>
      <c r="D36" s="8"/>
      <c r="E36" s="9"/>
      <c r="F36" s="22"/>
      <c r="G36" s="23" t="str">
        <f>IF(OR(E36="",F36=""),"",E36*F36)</f>
        <v/>
      </c>
      <c r="H36" s="8"/>
    </row>
    <row r="37" spans="1:11" ht="12.75" customHeight="1">
      <c r="A37" s="19">
        <v>19</v>
      </c>
      <c r="B37" s="8"/>
      <c r="C37" s="8"/>
      <c r="D37" s="8"/>
      <c r="E37" s="9"/>
      <c r="F37" s="22"/>
      <c r="G37" s="23" t="str">
        <f>IF(OR(E37="",F37=""),"",E37*F37)</f>
        <v/>
      </c>
      <c r="H37" s="8"/>
    </row>
    <row r="38" spans="1:11" ht="12.75" customHeight="1">
      <c r="A38" s="19">
        <v>20</v>
      </c>
      <c r="B38" s="8"/>
      <c r="C38" s="8"/>
      <c r="D38" s="8"/>
      <c r="E38" s="9"/>
      <c r="F38" s="22"/>
      <c r="G38" s="23" t="str">
        <f>IF(OR(E38="",F38=""),"",E38*F38)</f>
        <v/>
      </c>
      <c r="H38" s="8"/>
    </row>
    <row r="39" spans="1:11" ht="12.75" customHeight="1">
      <c r="A39" s="19">
        <v>21</v>
      </c>
      <c r="B39" s="8"/>
      <c r="C39" s="8"/>
      <c r="D39" s="8"/>
      <c r="E39" s="9"/>
      <c r="F39" s="22"/>
      <c r="G39" s="23" t="str">
        <f>IF(OR(E39="",F39=""),"",E39*F39)</f>
        <v/>
      </c>
      <c r="H39" s="8"/>
    </row>
    <row r="40" spans="1:11" ht="12.75" customHeight="1">
      <c r="A40" s="19">
        <v>22</v>
      </c>
      <c r="B40" s="8"/>
      <c r="C40" s="8"/>
      <c r="D40" s="8"/>
      <c r="E40" s="9"/>
      <c r="F40" s="22"/>
      <c r="G40" s="23" t="str">
        <f>IF(OR(E40="",F40=""),"",E40*F40)</f>
        <v/>
      </c>
      <c r="H40" s="8"/>
    </row>
    <row r="41" spans="1:11" ht="12.75" customHeight="1">
      <c r="A41" s="19">
        <v>23</v>
      </c>
      <c r="B41" s="8"/>
      <c r="C41" s="8"/>
      <c r="D41" s="8"/>
      <c r="E41" s="9"/>
      <c r="F41" s="22"/>
      <c r="G41" s="23" t="str">
        <f>IF(OR(E41="",F41=""),"",E41*F41)</f>
        <v/>
      </c>
      <c r="H41" s="8"/>
    </row>
    <row r="42" spans="1:11" ht="12.75" customHeight="1">
      <c r="A42" s="19">
        <v>24</v>
      </c>
      <c r="B42" s="8"/>
      <c r="C42" s="8"/>
      <c r="D42" s="8"/>
      <c r="E42" s="9"/>
      <c r="F42" s="22"/>
      <c r="G42" s="23" t="str">
        <f>IF(OR(E42="",F42=""),"",E42*F42)</f>
        <v/>
      </c>
      <c r="H42" s="8"/>
    </row>
    <row r="43" spans="1:11" ht="12.75" customHeight="1">
      <c r="A43" s="19">
        <v>25</v>
      </c>
      <c r="B43" s="8"/>
      <c r="C43" s="8"/>
      <c r="D43" s="8"/>
      <c r="E43" s="9"/>
      <c r="F43" s="22"/>
      <c r="G43" s="23" t="str">
        <f>IF(OR(E43="",F43=""),"",E43*F43)</f>
        <v/>
      </c>
      <c r="H43" s="8"/>
    </row>
    <row r="44" spans="1:11" ht="12.75" customHeight="1">
      <c r="A44" s="19">
        <v>26</v>
      </c>
      <c r="B44" s="8"/>
      <c r="C44" s="8"/>
      <c r="D44" s="8"/>
      <c r="E44" s="9"/>
      <c r="F44" s="22"/>
      <c r="G44" s="23" t="str">
        <f>IF(OR(E44="",F44=""),"",E44*F44)</f>
        <v/>
      </c>
      <c r="H44" s="8"/>
    </row>
    <row r="45" spans="1:11" ht="12.75" customHeight="1">
      <c r="A45" s="19">
        <v>27</v>
      </c>
      <c r="B45" s="8"/>
      <c r="C45" s="8"/>
      <c r="D45" s="8"/>
      <c r="E45" s="9"/>
      <c r="F45" s="22"/>
      <c r="G45" s="23" t="str">
        <f>IF(OR(E45="",F45=""),"",E45*F45)</f>
        <v/>
      </c>
      <c r="H45" s="8"/>
    </row>
    <row r="46" spans="1:11" ht="12.75" customHeight="1">
      <c r="A46" s="19">
        <v>28</v>
      </c>
      <c r="B46" s="8"/>
      <c r="C46" s="8"/>
      <c r="D46" s="8"/>
      <c r="E46" s="9"/>
      <c r="F46" s="22"/>
      <c r="G46" s="23" t="str">
        <f>IF(OR(E46="",F46=""),"",E46*F46)</f>
        <v/>
      </c>
      <c r="H46" s="8"/>
    </row>
    <row r="47" spans="1:11" ht="12.75" customHeight="1">
      <c r="A47" s="19">
        <v>29</v>
      </c>
      <c r="B47" s="8"/>
      <c r="C47" s="8"/>
      <c r="D47" s="8"/>
      <c r="E47" s="9"/>
      <c r="F47" s="22"/>
      <c r="G47" s="23" t="str">
        <f>IF(OR(E47="",F47=""),"",E47*F47)</f>
        <v/>
      </c>
      <c r="H47" s="8"/>
    </row>
    <row r="48" spans="1:11" ht="12.75" customHeight="1">
      <c r="A48" s="19">
        <v>30</v>
      </c>
      <c r="B48" s="8"/>
      <c r="C48" s="8"/>
      <c r="D48" s="8"/>
      <c r="E48" s="9"/>
      <c r="F48" s="22"/>
      <c r="G48" s="23" t="str">
        <f>IF(OR(E48="",F48=""),"",E48*F48)</f>
        <v/>
      </c>
      <c r="H48" s="8"/>
    </row>
    <row r="49" spans="1:8" ht="12.75" customHeight="1">
      <c r="A49" s="19">
        <v>31</v>
      </c>
      <c r="B49" s="8"/>
      <c r="C49" s="8"/>
      <c r="D49" s="8"/>
      <c r="E49" s="9"/>
      <c r="F49" s="22"/>
      <c r="G49" s="23" t="str">
        <f>IF(OR(E49="",F49=""),"",E49*F49)</f>
        <v/>
      </c>
      <c r="H49" s="8"/>
    </row>
    <row r="50" spans="1:8" ht="12.75" customHeight="1">
      <c r="A50" s="19">
        <v>32</v>
      </c>
      <c r="B50" s="8"/>
      <c r="C50" s="8"/>
      <c r="D50" s="8"/>
      <c r="E50" s="9"/>
      <c r="F50" s="22"/>
      <c r="G50" s="23" t="str">
        <f>IF(OR(E50="",F50=""),"",E50*F50)</f>
        <v/>
      </c>
      <c r="H50" s="8"/>
    </row>
    <row r="51" spans="1:8" ht="12.75" customHeight="1">
      <c r="A51" s="19">
        <v>33</v>
      </c>
      <c r="B51" s="8"/>
      <c r="C51" s="8"/>
      <c r="D51" s="8"/>
      <c r="E51" s="9"/>
      <c r="F51" s="22"/>
      <c r="G51" s="23" t="str">
        <f>IF(OR(E51="",F51=""),"",E51*F51)</f>
        <v/>
      </c>
      <c r="H51" s="8"/>
    </row>
    <row r="52" spans="1:8" ht="12.75" customHeight="1">
      <c r="A52" s="19">
        <v>34</v>
      </c>
      <c r="B52" s="8"/>
      <c r="C52" s="8"/>
      <c r="D52" s="8"/>
      <c r="E52" s="9"/>
      <c r="F52" s="22"/>
      <c r="G52" s="23" t="str">
        <f>IF(OR(E52="",F52=""),"",E52*F52)</f>
        <v/>
      </c>
      <c r="H52" s="8"/>
    </row>
    <row r="53" spans="1:8" ht="12.75" customHeight="1">
      <c r="A53" s="19">
        <v>35</v>
      </c>
      <c r="B53" s="8"/>
      <c r="C53" s="8"/>
      <c r="D53" s="8"/>
      <c r="E53" s="9"/>
      <c r="F53" s="22"/>
      <c r="G53" s="23" t="str">
        <f>IF(OR(E53="",F53=""),"",E53*F53)</f>
        <v/>
      </c>
      <c r="H53" s="8"/>
    </row>
    <row r="54" spans="1:8" ht="12.75" customHeight="1">
      <c r="A54" s="19">
        <v>36</v>
      </c>
      <c r="B54" s="8"/>
      <c r="C54" s="8"/>
      <c r="D54" s="8"/>
      <c r="E54" s="9"/>
      <c r="F54" s="22"/>
      <c r="G54" s="23" t="str">
        <f>IF(OR(E54="",F54=""),"",E54*F54)</f>
        <v/>
      </c>
      <c r="H54" s="8"/>
    </row>
    <row r="55" spans="1:8" ht="12.75" customHeight="1">
      <c r="A55" s="19">
        <v>37</v>
      </c>
      <c r="B55" s="8"/>
      <c r="C55" s="8"/>
      <c r="D55" s="8"/>
      <c r="E55" s="9"/>
      <c r="F55" s="22"/>
      <c r="G55" s="23" t="str">
        <f>IF(OR(E55="",F55=""),"",E55*F55)</f>
        <v/>
      </c>
      <c r="H55" s="8"/>
    </row>
    <row r="56" spans="1:8" ht="12.75" customHeight="1">
      <c r="A56" s="19">
        <v>38</v>
      </c>
      <c r="B56" s="8"/>
      <c r="C56" s="8"/>
      <c r="D56" s="8"/>
      <c r="E56" s="9"/>
      <c r="F56" s="22"/>
      <c r="G56" s="23" t="str">
        <f>IF(OR(E56="",F56=""),"",E56*F56)</f>
        <v/>
      </c>
      <c r="H56" s="8"/>
    </row>
    <row r="57" spans="1:8" ht="12.75" customHeight="1">
      <c r="A57" s="19">
        <v>39</v>
      </c>
      <c r="B57" s="8"/>
      <c r="C57" s="8"/>
      <c r="D57" s="8"/>
      <c r="E57" s="9"/>
      <c r="F57" s="22"/>
      <c r="G57" s="23" t="str">
        <f>IF(OR(E57="",F57=""),"",E57*F57)</f>
        <v/>
      </c>
      <c r="H57" s="8"/>
    </row>
    <row r="58" spans="1:8" ht="12.75" customHeight="1">
      <c r="A58" s="19">
        <v>40</v>
      </c>
      <c r="B58" s="8"/>
      <c r="C58" s="8"/>
      <c r="D58" s="8"/>
      <c r="E58" s="9"/>
      <c r="F58" s="22"/>
      <c r="G58" s="23" t="str">
        <f>IF(OR(E58="",F58=""),"",E58*F58)</f>
        <v/>
      </c>
      <c r="H58" s="8"/>
    </row>
    <row r="59" spans="1:8" ht="12.75" customHeight="1">
      <c r="A59" s="28"/>
      <c r="B59" s="28"/>
      <c r="C59" s="28"/>
      <c r="D59" s="28"/>
      <c r="E59" s="38"/>
      <c r="F59" s="38"/>
      <c r="G59" s="40"/>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300-000000000000}">
      <formula1>"Original,Cesión de derechos,Creación de imágenes,Traducción,Corrección,Producción,Maquetación,Revisiones,Impresiones,Encuadernación,Transporte,Distribución,Publicidad,Otros"</formula1>
    </dataValidation>
    <dataValidation type="decimal" allowBlank="1" showErrorMessage="1" errorTitle="% Imputación" error="Introduzca un porcentaje entre el 0 % y el 100 %." sqref="F19:F58" xr:uid="{00000000-0002-0000-0300-000001000000}">
      <formula1>0</formula1>
      <formula2>1</formula2>
    </dataValidation>
  </dataValidations>
  <printOptions horizontalCentered="1"/>
  <pageMargins left="0.75" right="0.75" top="1" bottom="1" header="0.5" footer="0.5"/>
  <pageSetup paperSize="8"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showGridLines="0" zoomScale="75" workbookViewId="0"/>
  </sheetViews>
  <sheetFormatPr defaultRowHeight="15"/>
  <cols>
    <col min="1" max="1" width="7" customWidth="1"/>
    <col min="2" max="2" width="24" customWidth="1"/>
    <col min="3" max="3" width="33.85546875" customWidth="1"/>
    <col min="4" max="4" width="21.7109375" customWidth="1"/>
    <col min="5" max="5" width="18.42578125" customWidth="1"/>
    <col min="6" max="6" width="17.5703125" customWidth="1"/>
    <col min="7" max="7" width="18.42578125" customWidth="1"/>
    <col min="8" max="8" width="31.28515625" customWidth="1"/>
    <col min="9" max="9" width="10.42578125" customWidth="1"/>
    <col min="10" max="10" width="34" customWidth="1"/>
    <col min="11" max="11" width="13.570312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54</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c r="J18" s="36"/>
    </row>
    <row r="19" spans="1:11" ht="14.85" customHeight="1">
      <c r="A19" s="7">
        <v>1</v>
      </c>
      <c r="B19" s="8"/>
      <c r="C19" s="8"/>
      <c r="D19" s="8"/>
      <c r="E19" s="9"/>
      <c r="F19" s="22"/>
      <c r="G19" s="23" t="str">
        <f>IF(OR(E19="",F19=""),"",E19*F19)</f>
        <v/>
      </c>
      <c r="H19" s="8"/>
      <c r="J19" s="21" t="s">
        <v>55</v>
      </c>
      <c r="K19" s="39" t="str">
        <f>SUMIF(B19:B58,"Alquiler de material técnico*",G19:G58)</f>
        <v/>
      </c>
    </row>
    <row r="20" spans="1:11" ht="12.75" customHeight="1">
      <c r="A20" s="7">
        <v>2</v>
      </c>
      <c r="B20" s="8"/>
      <c r="C20" s="8"/>
      <c r="D20" s="8"/>
      <c r="E20" s="9"/>
      <c r="F20" s="22"/>
      <c r="G20" s="23" t="str">
        <f>IF(OR(E20="",F20=""),"",E20*F20)</f>
        <v/>
      </c>
      <c r="H20" s="8"/>
      <c r="J20" s="11" t="s">
        <v>48</v>
      </c>
      <c r="K20" s="12" t="str">
        <f>SUMIF(B19:B58,"Producción*",G19:G58)</f>
        <v/>
      </c>
    </row>
    <row r="21" spans="1:11" ht="12.75" customHeight="1">
      <c r="A21" s="7">
        <v>3</v>
      </c>
      <c r="B21" s="8"/>
      <c r="C21" s="8"/>
      <c r="D21" s="8"/>
      <c r="E21" s="9"/>
      <c r="F21" s="22"/>
      <c r="G21" s="23" t="str">
        <f>IF(OR(E21="",F21=""),"",E21*F21)</f>
        <v/>
      </c>
      <c r="H21" s="8"/>
      <c r="J21" s="11" t="s">
        <v>56</v>
      </c>
      <c r="K21" s="12" t="str">
        <f>SUMIF(B19:B58,"Retribuciones*",G19:G58)</f>
        <v/>
      </c>
    </row>
    <row r="22" spans="1:11" ht="12.75" customHeight="1">
      <c r="A22" s="7">
        <v>4</v>
      </c>
      <c r="B22" s="8"/>
      <c r="C22" s="8"/>
      <c r="D22" s="8"/>
      <c r="E22" s="9"/>
      <c r="F22" s="22"/>
      <c r="G22" s="23" t="str">
        <f>IF(OR(E22="",F22=""),"",E22*F22)</f>
        <v/>
      </c>
      <c r="H22" s="8"/>
      <c r="J22" s="11" t="s">
        <v>33</v>
      </c>
      <c r="K22" s="12" t="str">
        <f>SUMIF(B19:B58,"Otros*",G19:G58)</f>
        <v/>
      </c>
    </row>
    <row r="23" spans="1:11" ht="12.75" customHeight="1">
      <c r="A23" s="7">
        <v>5</v>
      </c>
      <c r="B23" s="8"/>
      <c r="C23" s="8"/>
      <c r="D23" s="8"/>
      <c r="E23" s="9"/>
      <c r="F23" s="22"/>
      <c r="G23" s="23" t="str">
        <f>IF(OR(E23="",F23=""),"",E23*F23)</f>
        <v/>
      </c>
      <c r="H23" s="8"/>
      <c r="J23" s="11"/>
      <c r="K23" s="12"/>
    </row>
    <row r="24" spans="1:11" ht="12.75" customHeight="1">
      <c r="A24" s="7">
        <v>6</v>
      </c>
      <c r="B24" s="8"/>
      <c r="C24" s="8"/>
      <c r="D24" s="8"/>
      <c r="E24" s="9"/>
      <c r="F24" s="22"/>
      <c r="G24" s="23" t="str">
        <f>IF(OR(E24="",F24=""),"",E24*F24)</f>
        <v/>
      </c>
      <c r="H24" s="8"/>
      <c r="J24" s="14" t="s">
        <v>22</v>
      </c>
      <c r="K24" s="15" t="str">
        <f>SUM(K19:K23)</f>
        <v/>
      </c>
    </row>
    <row r="25" spans="1:11" ht="12.75" customHeight="1">
      <c r="A25" s="7">
        <v>7</v>
      </c>
      <c r="B25" s="8"/>
      <c r="C25" s="8"/>
      <c r="D25" s="8"/>
      <c r="E25" s="9"/>
      <c r="F25" s="22"/>
      <c r="G25" s="23" t="str">
        <f>IF(OR(E25="",F25=""),"",E25*F25)</f>
        <v/>
      </c>
      <c r="H25" s="8"/>
      <c r="J25" s="28"/>
      <c r="K25" s="38"/>
    </row>
    <row r="26" spans="1:11" ht="12.75" customHeight="1">
      <c r="A26" s="7">
        <v>8</v>
      </c>
      <c r="B26" s="8"/>
      <c r="C26" s="8"/>
      <c r="D26" s="8"/>
      <c r="E26" s="9"/>
      <c r="F26" s="22"/>
      <c r="G26" s="23" t="str">
        <f>IF(OR(E26="",F26=""),"",E26*F26)</f>
        <v/>
      </c>
      <c r="H26" s="8"/>
      <c r="J26" s="28"/>
      <c r="K26" s="38"/>
    </row>
    <row r="27" spans="1:11" ht="12.75" customHeight="1">
      <c r="A27" s="7">
        <v>9</v>
      </c>
      <c r="B27" s="8"/>
      <c r="C27" s="8"/>
      <c r="D27" s="8"/>
      <c r="E27" s="9"/>
      <c r="F27" s="22"/>
      <c r="G27" s="23" t="str">
        <f>IF(OR(E27="",F27=""),"",E27*F27)</f>
        <v/>
      </c>
      <c r="H27" s="8"/>
      <c r="J27" s="28"/>
      <c r="K27" s="38"/>
    </row>
    <row r="28" spans="1:11" ht="12.75" customHeight="1">
      <c r="A28" s="7">
        <v>10</v>
      </c>
      <c r="B28" s="8"/>
      <c r="C28" s="8"/>
      <c r="D28" s="8"/>
      <c r="E28" s="9"/>
      <c r="F28" s="22"/>
      <c r="G28" s="23" t="str">
        <f>IF(OR(E28="",F28=""),"",E28*F28)</f>
        <v/>
      </c>
      <c r="H28" s="8"/>
      <c r="J28" s="28"/>
      <c r="K28" s="38"/>
    </row>
    <row r="29" spans="1:11" ht="12.75" customHeight="1">
      <c r="A29" s="7">
        <v>11</v>
      </c>
      <c r="B29" s="8"/>
      <c r="C29" s="8"/>
      <c r="D29" s="8"/>
      <c r="E29" s="9"/>
      <c r="F29" s="22"/>
      <c r="G29" s="23" t="str">
        <f>IF(OR(E29="",F29=""),"",E29*F29)</f>
        <v/>
      </c>
      <c r="H29" s="8"/>
      <c r="J29" s="28"/>
      <c r="K29" s="38"/>
    </row>
    <row r="30" spans="1:11" ht="12.75" customHeight="1">
      <c r="A30" s="7">
        <v>12</v>
      </c>
      <c r="B30" s="8"/>
      <c r="C30" s="8"/>
      <c r="D30" s="8"/>
      <c r="E30" s="9"/>
      <c r="F30" s="22"/>
      <c r="G30" s="23" t="str">
        <f>IF(OR(E30="",F30=""),"",E30*F30)</f>
        <v/>
      </c>
      <c r="H30" s="8"/>
      <c r="J30" s="28"/>
      <c r="K30" s="38"/>
    </row>
    <row r="31" spans="1:11" ht="12.75" customHeight="1">
      <c r="A31" s="7">
        <v>13</v>
      </c>
      <c r="B31" s="8"/>
      <c r="C31" s="8"/>
      <c r="D31" s="8"/>
      <c r="E31" s="9"/>
      <c r="F31" s="22"/>
      <c r="G31" s="23" t="str">
        <f>IF(OR(E31="",F31=""),"",E31*F31)</f>
        <v/>
      </c>
      <c r="H31" s="8"/>
      <c r="J31" s="28"/>
      <c r="K31" s="3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38"/>
      <c r="F59" s="38"/>
      <c r="G59" s="38"/>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400-000000000000}">
      <formula1>"Alquiler de material técnico,Producción,Retribuciones,Otros"</formula1>
    </dataValidation>
    <dataValidation type="decimal" allowBlank="1" showErrorMessage="1" errorTitle="% Imputación" error="Introduzca un porcentaje entre el 0 % y el 100 %." sqref="F19:F58" xr:uid="{00000000-0002-0000-0400-000001000000}">
      <formula1>0</formula1>
      <formula2>1</formula2>
    </dataValidation>
  </dataValidations>
  <printOptions horizontalCentered="1"/>
  <pageMargins left="0.75" right="0.75" top="1" bottom="1" header="0.5" footer="0.5"/>
  <pageSetup paperSize="8"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4"/>
  <sheetViews>
    <sheetView showGridLines="0" zoomScale="75" workbookViewId="0"/>
  </sheetViews>
  <sheetFormatPr defaultRowHeight="15"/>
  <cols>
    <col min="1" max="1" width="7" customWidth="1"/>
    <col min="2" max="2" width="24"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28515625" customWidth="1"/>
    <col min="10" max="10" width="34" customWidth="1"/>
    <col min="11" max="11" width="13.7109375" customWidth="1"/>
    <col min="12" max="14" width="10.28515625" customWidth="1"/>
  </cols>
  <sheetData>
    <row r="1" spans="1:11" ht="12.75" customHeight="1">
      <c r="A1" s="28"/>
      <c r="B1" s="28"/>
      <c r="C1" s="28"/>
      <c r="D1" s="28"/>
      <c r="E1" s="28"/>
    </row>
    <row r="2" spans="1:11" ht="17.100000000000001" customHeight="1">
      <c r="A2" s="28"/>
      <c r="B2" s="31"/>
      <c r="C2" s="32"/>
      <c r="D2" s="33"/>
    </row>
    <row r="3" spans="1:11" ht="24.4" customHeight="1">
      <c r="A3" s="28"/>
      <c r="B3" s="31"/>
      <c r="C3" s="32"/>
      <c r="D3" s="33"/>
      <c r="E3" s="1"/>
    </row>
    <row r="4" spans="1:11" ht="22.15" customHeight="1">
      <c r="A4" s="28"/>
      <c r="B4" s="31"/>
      <c r="C4" s="32"/>
      <c r="D4" s="33"/>
      <c r="E4" s="2"/>
    </row>
    <row r="5" spans="1:11" ht="17.100000000000001" customHeight="1">
      <c r="A5" s="28"/>
      <c r="B5" s="31"/>
      <c r="C5" s="32"/>
      <c r="D5" s="33"/>
      <c r="E5" s="33"/>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57</v>
      </c>
    </row>
    <row r="12" spans="1:11" ht="12.75" customHeight="1"/>
    <row r="13" spans="1:11" ht="12.75" customHeight="1"/>
    <row r="14" spans="1:11" ht="18.399999999999999" customHeight="1">
      <c r="A14" s="30" t="s">
        <v>3</v>
      </c>
      <c r="B14" s="34"/>
      <c r="C14" s="29"/>
      <c r="D14" s="34"/>
      <c r="E14" s="33"/>
      <c r="F14" s="33"/>
      <c r="G14" s="33"/>
      <c r="H14" s="33"/>
      <c r="I14" s="33"/>
      <c r="J14" s="33"/>
      <c r="K14" s="33"/>
    </row>
    <row r="15" spans="1:11" ht="18.399999999999999" customHeight="1">
      <c r="A15" s="30" t="s">
        <v>4</v>
      </c>
      <c r="B15" s="34"/>
      <c r="C15" s="29"/>
      <c r="D15" s="34"/>
      <c r="E15" s="33"/>
      <c r="F15" s="33"/>
      <c r="G15" s="33"/>
      <c r="H15" s="33"/>
      <c r="I15" s="33"/>
      <c r="J15" s="33"/>
      <c r="K15" s="33"/>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5"/>
      <c r="J18" s="36"/>
      <c r="K18" s="36"/>
    </row>
    <row r="19" spans="1:11" ht="12.75" customHeight="1">
      <c r="A19" s="7">
        <v>1</v>
      </c>
      <c r="B19" s="8"/>
      <c r="C19" s="8"/>
      <c r="D19" s="8"/>
      <c r="E19" s="9"/>
      <c r="F19" s="22"/>
      <c r="G19" s="23" t="str">
        <f>IF(OR(E19="",F19=""),"",E19*F19)</f>
        <v/>
      </c>
      <c r="H19" s="8"/>
      <c r="J19" s="10" t="s">
        <v>14</v>
      </c>
      <c r="K19" s="37" t="str">
        <f>SUMIF(B19:B58,"Personal artístico*",G19:G58)</f>
        <v/>
      </c>
    </row>
    <row r="20" spans="1:11" ht="12.75" customHeight="1">
      <c r="A20" s="7">
        <v>2</v>
      </c>
      <c r="B20" s="8"/>
      <c r="C20" s="8"/>
      <c r="D20" s="8"/>
      <c r="E20" s="9"/>
      <c r="F20" s="22"/>
      <c r="G20" s="23" t="str">
        <f>IF(OR(E20="",F20=""),"",E20*F20)</f>
        <v/>
      </c>
      <c r="H20" s="8"/>
      <c r="J20" s="11" t="s">
        <v>18</v>
      </c>
      <c r="K20" s="12" t="str">
        <f>SUMIF(B19:B58,"Escenografía y vestuario*",G19:G58)</f>
        <v/>
      </c>
    </row>
    <row r="21" spans="1:11" ht="12.75" customHeight="1">
      <c r="A21" s="7">
        <v>3</v>
      </c>
      <c r="B21" s="8"/>
      <c r="C21" s="8"/>
      <c r="D21" s="8"/>
      <c r="E21" s="9"/>
      <c r="F21" s="22"/>
      <c r="G21" s="23" t="str">
        <f>IF(OR(E21="",F21=""),"",E21*F21)</f>
        <v/>
      </c>
      <c r="H21" s="8"/>
      <c r="J21" s="11" t="s">
        <v>58</v>
      </c>
      <c r="K21" s="12" t="str">
        <f>SUMIF(B19:B58,"Gastos de producción*",G19:G58)</f>
        <v/>
      </c>
    </row>
    <row r="22" spans="1:11" ht="12.75" customHeight="1">
      <c r="A22" s="7">
        <v>4</v>
      </c>
      <c r="B22" s="8"/>
      <c r="C22" s="8"/>
      <c r="D22" s="8"/>
      <c r="E22" s="9"/>
      <c r="F22" s="22"/>
      <c r="G22" s="23" t="str">
        <f>IF(OR(E22="",F22=""),"",E22*F22)</f>
        <v/>
      </c>
      <c r="H22" s="8"/>
      <c r="J22" s="11" t="s">
        <v>59</v>
      </c>
      <c r="K22" s="12" t="str">
        <f>SUMIF(B19:B58,"Material técnico*",G19:G58)</f>
        <v/>
      </c>
    </row>
    <row r="23" spans="1:11" ht="12.75" customHeight="1">
      <c r="A23" s="7">
        <v>5</v>
      </c>
      <c r="B23" s="8"/>
      <c r="C23" s="8"/>
      <c r="D23" s="8"/>
      <c r="E23" s="9"/>
      <c r="F23" s="22"/>
      <c r="G23" s="23" t="str">
        <f>IF(OR(E23="",F23=""),"",E23*F23)</f>
        <v/>
      </c>
      <c r="H23" s="8"/>
      <c r="J23" s="11" t="s">
        <v>20</v>
      </c>
      <c r="K23" s="12" t="str">
        <f>SUMIF(B19:B58,"Publicidad*",G19:G58)</f>
        <v/>
      </c>
    </row>
    <row r="24" spans="1:11" ht="12.75" customHeight="1">
      <c r="A24" s="7">
        <v>6</v>
      </c>
      <c r="B24" s="8"/>
      <c r="C24" s="8"/>
      <c r="D24" s="8"/>
      <c r="E24" s="9"/>
      <c r="F24" s="22"/>
      <c r="G24" s="23" t="str">
        <f>IF(OR(E24="",F24=""),"",E24*F24)</f>
        <v/>
      </c>
      <c r="H24" s="8"/>
      <c r="J24" s="11" t="s">
        <v>33</v>
      </c>
      <c r="K24" s="12" t="str">
        <f>SUMIF(B19:B58,"Otros*",G19:G58)</f>
        <v/>
      </c>
    </row>
    <row r="25" spans="1:11" ht="12.75" customHeight="1">
      <c r="A25" s="7">
        <v>7</v>
      </c>
      <c r="B25" s="8"/>
      <c r="C25" s="8"/>
      <c r="D25" s="8"/>
      <c r="E25" s="9"/>
      <c r="F25" s="22"/>
      <c r="G25" s="23" t="str">
        <f>IF(OR(E25="",F25=""),"",E25*F25)</f>
        <v/>
      </c>
      <c r="H25" s="8"/>
      <c r="J25" s="11"/>
      <c r="K25" s="12"/>
    </row>
    <row r="26" spans="1:11" ht="12.75" customHeight="1">
      <c r="A26" s="7">
        <v>8</v>
      </c>
      <c r="B26" s="8"/>
      <c r="C26" s="8"/>
      <c r="D26" s="8"/>
      <c r="E26" s="9"/>
      <c r="F26" s="22"/>
      <c r="G26" s="23" t="str">
        <f>IF(OR(E26="",F26=""),"",E26*F26)</f>
        <v/>
      </c>
      <c r="H26" s="8"/>
      <c r="J26" s="14" t="s">
        <v>22</v>
      </c>
      <c r="K26" s="15" t="str">
        <f>SUM(K19:K25)</f>
        <v/>
      </c>
    </row>
    <row r="27" spans="1:11" ht="12.75" customHeight="1">
      <c r="A27" s="7">
        <v>9</v>
      </c>
      <c r="B27" s="8"/>
      <c r="C27" s="8"/>
      <c r="D27" s="8"/>
      <c r="E27" s="9"/>
      <c r="F27" s="22"/>
      <c r="G27" s="23" t="str">
        <f>IF(OR(E27="",F27=""),"",E27*F27)</f>
        <v/>
      </c>
      <c r="H27" s="8"/>
      <c r="K27" s="38"/>
    </row>
    <row r="28" spans="1:11" ht="12.75" customHeight="1">
      <c r="A28" s="7">
        <v>10</v>
      </c>
      <c r="B28" s="8"/>
      <c r="C28" s="8"/>
      <c r="D28" s="8"/>
      <c r="E28" s="9"/>
      <c r="F28" s="22"/>
      <c r="G28" s="23" t="str">
        <f>IF(OR(E28="",F28=""),"",E28*F28)</f>
        <v/>
      </c>
      <c r="H28" s="8"/>
      <c r="J28" s="28"/>
      <c r="K28" s="28"/>
    </row>
    <row r="29" spans="1:11" ht="12.75" customHeight="1">
      <c r="A29" s="7">
        <v>11</v>
      </c>
      <c r="B29" s="8"/>
      <c r="C29" s="8"/>
      <c r="D29" s="8"/>
      <c r="E29" s="9"/>
      <c r="F29" s="22"/>
      <c r="G29" s="23" t="str">
        <f>IF(OR(E29="",F29=""),"",E29*F29)</f>
        <v/>
      </c>
      <c r="H29" s="8"/>
    </row>
    <row r="30" spans="1:11" ht="12.75" customHeight="1">
      <c r="A30" s="7">
        <v>12</v>
      </c>
      <c r="B30" s="8"/>
      <c r="C30" s="8"/>
      <c r="D30" s="8"/>
      <c r="E30" s="9"/>
      <c r="F30" s="22"/>
      <c r="G30" s="23" t="str">
        <f>IF(OR(E30="",F30=""),"",E30*F30)</f>
        <v/>
      </c>
      <c r="H30" s="8"/>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t="str">
        <f>SUM(G19:G58)</f>
        <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500-000000000000}">
      <formula1>"Personal artístico,Escenografía y vestuario,Gastos de producción,Material técnico,Publicidad,Otros"</formula1>
    </dataValidation>
    <dataValidation type="decimal" allowBlank="1" showErrorMessage="1" errorTitle="% Imputación" error="Introduzca un porcentaje entre el 0 % y el 100 %." sqref="F19:F58" xr:uid="{00000000-0002-0000-0500-000001000000}">
      <formula1>0</formula1>
      <formula2>1</formula2>
    </dataValidation>
  </dataValidations>
  <printOptions horizontalCentered="1"/>
  <pageMargins left="0.75" right="0.75" top="1" bottom="1" header="0.5" footer="0.5"/>
  <pageSetup paperSize="8"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721358-077d-4775-8f16-036b80c24da6">
      <Terms xmlns="http://schemas.microsoft.com/office/infopath/2007/PartnerControls"/>
    </lcf76f155ced4ddcb4097134ff3c332f>
    <TaxCatchAll xmlns="877dbfaf-26d9-467f-a968-f9371e91323b" xsi:nil="true"/>
    <IconOverlay xmlns="http://schemas.microsoft.com/sharepoint/v4" xsi:nil="true"/>
    <_dlc_DocId xmlns="877dbfaf-26d9-467f-a968-f9371e91323b">EPAW64ZCYAVY-1999651081-188315</_dlc_DocId>
    <_dlc_DocIdUrl xmlns="877dbfaf-26d9-467f-a968-f9371e91323b">
      <Url>https://caib.sharepoint.com/sites/ARXIUS-ICIB/_layouts/15/DocIdRedir.aspx?ID=EPAW64ZCYAVY-1999651081-188315</Url>
      <Description>EPAW64ZCYAVY-1999651081-188315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C71E040F3190B4DAFB471C8FC86BC73" ma:contentTypeVersion="15" ma:contentTypeDescription="Crea un document nou" ma:contentTypeScope="" ma:versionID="a28d54a456878aeeb6cb8c5dc5179999">
  <xsd:schema xmlns:xsd="http://www.w3.org/2001/XMLSchema" xmlns:xs="http://www.w3.org/2001/XMLSchema" xmlns:p="http://schemas.microsoft.com/office/2006/metadata/properties" xmlns:ns2="877dbfaf-26d9-467f-a968-f9371e91323b" xmlns:ns3="a4721358-077d-4775-8f16-036b80c24da6" xmlns:ns4="http://schemas.microsoft.com/sharepoint/v4" targetNamespace="http://schemas.microsoft.com/office/2006/metadata/properties" ma:root="true" ma:fieldsID="fb6001894ccaf82ffd138d8f81c36b9d" ns2:_="" ns3:_="" ns4:_="">
    <xsd:import namespace="877dbfaf-26d9-467f-a968-f9371e91323b"/>
    <xsd:import namespace="a4721358-077d-4775-8f16-036b80c24da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4:IconOverla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7dbfaf-26d9-467f-a968-f9371e91323b"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9992e941-c715-4cb1-9613-9b0ae4e10622}" ma:internalName="TaxCatchAll" ma:readOnly="false" ma:showField="CatchAllData" ma:web="877dbfaf-26d9-467f-a968-f9371e9132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721358-077d-4775-8f16-036b80c24d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EA33D-1613-4680-92A7-49D34D89EC6B}"/>
</file>

<file path=customXml/itemProps2.xml><?xml version="1.0" encoding="utf-8"?>
<ds:datastoreItem xmlns:ds="http://schemas.openxmlformats.org/officeDocument/2006/customXml" ds:itemID="{0C50DDF1-88D4-46DA-8274-161AD0C7F0C0}"/>
</file>

<file path=customXml/itemProps3.xml><?xml version="1.0" encoding="utf-8"?>
<ds:datastoreItem xmlns:ds="http://schemas.openxmlformats.org/officeDocument/2006/customXml" ds:itemID="{F5CD0C85-30D8-4937-8682-32CEFD64D15D}"/>
</file>

<file path=customXml/itemProps4.xml><?xml version="1.0" encoding="utf-8"?>
<ds:datastoreItem xmlns:ds="http://schemas.openxmlformats.org/officeDocument/2006/customXml" ds:itemID="{C36D8C4F-2361-40E1-B601-6E56A028CD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Diana De la Cuadra Menendez</cp:lastModifiedBy>
  <cp:revision/>
  <dcterms:created xsi:type="dcterms:W3CDTF">2026-10-13T21:25:12Z</dcterms:created>
  <dcterms:modified xsi:type="dcterms:W3CDTF">2026-10-17T22:35:16Z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0x010100CC71E040F3190B4DAFB471C8FC86BC73</vt:lpwstr>
  </property>
  <property fmtid="{D5CDD505-2E9C-101B-9397-08002B2CF9AE}" pid="3" name="_dlc_DocIdItemGuid">
    <vt:lpwstr>fe8aa4d5-5139-4cba-bf6b-109da498c0e4</vt:lpwstr>
  </property>
  <property fmtid="{D5CDD505-2E9C-101B-9397-08002B2CF9AE}" pid="4" name="MediaServiceImageTags">
    <vt:lpwstr/>
  </property>
</Properties>
</file>